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5"/>
  </bookViews>
  <sheets>
    <sheet name="Διάρκεια εγγραφής πιν.10" sheetId="1" r:id="rId1"/>
    <sheet name="Διάρκεια εγγραφής πιν.11" sheetId="2" r:id="rId2"/>
    <sheet name="οικονομική πιν.12" sheetId="3" r:id="rId3"/>
    <sheet name="οικονομική πιν.13" sheetId="4" r:id="rId4"/>
    <sheet name="πιν.14" sheetId="5" r:id="rId5"/>
    <sheet name="πιν.15" sheetId="6" r:id="rId6"/>
  </sheets>
  <definedNames>
    <definedName name="_xlnm.Print_Area" localSheetId="0">'Διάρκεια εγγραφής πιν.10'!$A$5:$V$23</definedName>
    <definedName name="_xlnm.Print_Area" localSheetId="1">'Διάρκεια εγγραφής πιν.11'!$A$2:$AA$22</definedName>
    <definedName name="_xlnm.Print_Area" localSheetId="2">'οικονομική πιν.12'!$A$1:$AB$22</definedName>
    <definedName name="_xlnm.Print_Area" localSheetId="3">'οικονομική πιν.13'!$A$1:$AA$21</definedName>
    <definedName name="_xlnm.Print_Area" localSheetId="4">'πιν.14'!$A$1:$N$22</definedName>
    <definedName name="_xlnm.Print_Area" localSheetId="5">'πιν.15'!$A$1:$O$44</definedName>
  </definedNames>
  <calcPr fullCalcOnLoad="1"/>
</workbook>
</file>

<file path=xl/sharedStrings.xml><?xml version="1.0" encoding="utf-8"?>
<sst xmlns="http://schemas.openxmlformats.org/spreadsheetml/2006/main" count="271" uniqueCount="148">
  <si>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</si>
  <si>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</si>
  <si>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</si>
  <si>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</si>
  <si>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</si>
  <si>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</si>
  <si>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</si>
  <si>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</si>
  <si>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</si>
  <si>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</si>
  <si>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</si>
  <si>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</si>
  <si>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</si>
  <si>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</si>
  <si>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</si>
  <si>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</si>
  <si>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</si>
  <si>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</si>
  <si>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</si>
  <si>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</si>
  <si>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</si>
  <si>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</si>
  <si>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</si>
  <si>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</si>
  <si>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</si>
  <si>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</si>
  <si>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</si>
  <si>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</si>
  <si>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ΕΝΟΠΛΕΣ ΔΥΝΑΜΕΙΣ</t>
  </si>
  <si>
    <t>ΝΕΟΕΙΣΕΡΧΟΜΕΝΟΙ</t>
  </si>
  <si>
    <t>ΣΥΝΟΛΟ</t>
  </si>
  <si>
    <t xml:space="preserve">          Λευκωσία</t>
  </si>
  <si>
    <t xml:space="preserve">       Λεμεσός</t>
  </si>
  <si>
    <t xml:space="preserve">             Πάφος </t>
  </si>
  <si>
    <t xml:space="preserve">          ΣΥΝΟΛΟ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</si>
  <si>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</si>
  <si>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</si>
  <si>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</si>
  <si>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</si>
  <si>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</si>
  <si>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</si>
  <si>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</si>
  <si>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</si>
  <si>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</si>
  <si>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</si>
  <si>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</si>
  <si>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πάνω από 6 μήνες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</si>
  <si>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</si>
  <si>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</si>
  <si>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</si>
  <si>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</si>
  <si>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</si>
  <si>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</si>
  <si>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</si>
  <si>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</si>
  <si>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</si>
  <si>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</si>
  <si>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</si>
  <si>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 xml:space="preserve">ΠΙΝΑΚΑΣ 10: ΑΡΙΘΜΟΣ ΕΓΓΕΓΡΑΜΜΕΝΩΝ ΑΝΕΡΓΩΝ ΜΕ ΔΙΑΡΚΕΙΑ ΕΓΓΡΑΦΗΣ </t>
  </si>
  <si>
    <t xml:space="preserve">ΠΙΝΑΚΑΣ 11: ΑΡΙΘΜΟΣ ΕΓΓΕΓΡΑΜΜΕΝΩΝ ΑΝΕΡΓΩΝ ΜΕ ΔΙΑΡΚΕΙΑ ΕΓΓΡΑΦΗΣ </t>
  </si>
  <si>
    <t>Επαγγελματική</t>
  </si>
  <si>
    <t>Κατηγορία</t>
  </si>
  <si>
    <t xml:space="preserve">ΠΙΝΑΚΑΣ 12: ΑΡΙΘΜΟΣ ΕΓΓΕΓΡΑΜΜΕΝΩΝ ΑΝΕΡΓΩΝ ΜΕ ΔΙΑΡΚΕΙΑ ΕΓΓΡΑΦΗΣ </t>
  </si>
  <si>
    <t>ΕΓΓΕΓΡΑΜΜΕΝΟΙ ΑΝΕΡΓΟΙ ΜΕ ΔΙΑΡΚΕΙΑ ΕΓΓΡΑΦΗΣ ΠΑΝΩ ΑΠΟ 6 ΜΗΝΕΣ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</si>
  <si>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</si>
  <si>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</si>
  <si>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</si>
  <si>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</si>
  <si>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</si>
  <si>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</si>
  <si>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</si>
  <si>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ΠΙΝΑΚΑΣ 13: ΔΙΑΧΡΟΝΙΚΗ (ΚΑΤΑ ΜΗΝΑ) ΑΥΞΗΣΗ ΤΩΝ ΜΑΚΡΟΧΡΟΝΙΑ ΑΝΕΡΓΩΝ ΚΑΤΑ ΟΙΚΟΝΟΜΙΚΗ ΔΡΑΣΤΗΡΙΟΤΗΤΑ</t>
  </si>
  <si>
    <t>Αριθ.</t>
  </si>
  <si>
    <t>Μετ.προηγ.μήνα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</si>
  <si>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</si>
  <si>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</si>
  <si>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</si>
  <si>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</si>
  <si>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</si>
  <si>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</si>
  <si>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</si>
  <si>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</si>
  <si>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</si>
  <si>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</si>
  <si>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Δ.Τ. ΟΜΟΓΕΝΟΥΣ</t>
  </si>
  <si>
    <t>ΠΟΝΤΙΟΣ ΜΕ ΕΛΛΗΝΙΚΟ ΔΙΑΒ.</t>
  </si>
  <si>
    <t>ΤΟΥΡΚΟΚΥΠΡΙΟΣ</t>
  </si>
  <si>
    <t xml:space="preserve">ΠΙΝΑΚΑΣ 14: ΑΡΙΘΜΟΣ ΕΓΓΕΓΡΑΜΜΕΝΩΝ ΑΝΕΡΓΩΝ ΜΕ ΔΙΑΡΚΕΙΑ ΕΓΓΡΑΦΗΣ </t>
  </si>
  <si>
    <t>ΕΠΑΡΧΙΑ</t>
  </si>
  <si>
    <t>ΚΟΙΝΟΤΗΤΑ</t>
  </si>
  <si>
    <t>ALB</t>
  </si>
  <si>
    <t>AUT</t>
  </si>
  <si>
    <t>BUL</t>
  </si>
  <si>
    <t>CYP</t>
  </si>
  <si>
    <t>CZC</t>
  </si>
  <si>
    <t>EST</t>
  </si>
  <si>
    <t>FIN</t>
  </si>
  <si>
    <t>FRA</t>
  </si>
  <si>
    <t>GBR</t>
  </si>
  <si>
    <t>GEO</t>
  </si>
  <si>
    <t>GER</t>
  </si>
  <si>
    <t>GRE</t>
  </si>
  <si>
    <t>HUG</t>
  </si>
  <si>
    <t>ITA</t>
  </si>
  <si>
    <t>LAT</t>
  </si>
  <si>
    <t>LIT</t>
  </si>
  <si>
    <t>POL</t>
  </si>
  <si>
    <t>POR</t>
  </si>
  <si>
    <t>ROM</t>
  </si>
  <si>
    <t>SAF</t>
  </si>
  <si>
    <t>SER</t>
  </si>
  <si>
    <t>SLV</t>
  </si>
  <si>
    <t>SWE</t>
  </si>
  <si>
    <t>ΠΙΝΑΚΑΣ 15: ΕΓΓΕΓΡΑΜΜΕΝΟΙ ΑΝΕΡΓΟΙ ΕΥΡΩΠΑΙΟΙ ΠΟΛΙΤΕΣ ΜΕ ΔΙΑΡΚΕΙΑ</t>
  </si>
  <si>
    <t>Αρ.</t>
  </si>
  <si>
    <t>NOR</t>
  </si>
  <si>
    <t>TAN</t>
  </si>
  <si>
    <t>UKR</t>
  </si>
  <si>
    <t>NET</t>
  </si>
  <si>
    <t>Δ</t>
  </si>
  <si>
    <t>Παροχή ηλεκτρικού ρεύματος, φυσικού αερίου, ατμού &amp; κλιματισμού</t>
  </si>
  <si>
    <t>SWI</t>
  </si>
  <si>
    <t>DEN</t>
  </si>
  <si>
    <t>ARM</t>
  </si>
  <si>
    <t>CON</t>
  </si>
  <si>
    <t>Αύγουστος 2013</t>
  </si>
  <si>
    <t>SUD</t>
  </si>
  <si>
    <t>Σεπτέμβριος 2013</t>
  </si>
  <si>
    <t>IRL</t>
  </si>
  <si>
    <t xml:space="preserve">Σύνολο </t>
  </si>
  <si>
    <t>Οκτώβριος 2013</t>
  </si>
  <si>
    <t>Νοέμβριος 2013</t>
  </si>
  <si>
    <t>Δεκέμβριος 2013</t>
  </si>
  <si>
    <t>ΠΑΝΩ ΑΠΟ 6 ΜΗΝΕΣ ΚΑΤΑ ΟΙΚΟΝΟΜΙΚΗ ΔΡΑΣΤΗΡΙΟΤΗΤΑ - ΝΟΕΜΒΡΙΟΣ και ΔΕΚΕΜΒΡΙΟΣ 2013</t>
  </si>
  <si>
    <t>BEL</t>
  </si>
  <si>
    <t>GAN</t>
  </si>
  <si>
    <t>RUS</t>
  </si>
  <si>
    <t xml:space="preserve">ΠΑΝΩ ΑΠΟ 6 ΜΗΝΕΣ ΚΑΤΑ ΕΠΑΡΧΙΑ </t>
  </si>
  <si>
    <t>Ιανουάριος 2014</t>
  </si>
  <si>
    <t xml:space="preserve">ΠΑΝΩ ΑΠO 6 ΜΗΝΕΣ ΚΑΤΑ ΤΕΛΕΥΤΑΙΟ ΕΠΑΓΓΕΛΜΑ </t>
  </si>
  <si>
    <t>Δεκ.΄14</t>
  </si>
  <si>
    <t>Ιαν.΄14</t>
  </si>
  <si>
    <t>X1</t>
  </si>
  <si>
    <t>Δεκ.13</t>
  </si>
  <si>
    <t>Ιαν.14</t>
  </si>
  <si>
    <t>ΠΑΝΩ ΑΠΟ 6 ΜΗΝΕΣ ΚΑΤΑ ΚΟΙΝΟΤΗΤΑ ΚΑΙ ΕΠΑΡΧΙΑ - Ιανουάριος 2014</t>
  </si>
  <si>
    <t>EGY</t>
  </si>
  <si>
    <t>ΕΓΓΡΑΦΗΣ ΠΑΝΩ ΑΠΟ 6 ΜΗΝΕΣ ΚΑΤΑ ΧΩΡΑ ΠΡΟΕΛΕΥΣΗΣ - Ιανουάριος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</si>
</sst>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>
        <color theme="4" tint="0.39998000860214233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12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9" fillId="0" borderId="15" xfId="0" applyFont="1" applyBorder="1" applyAlignment="1">
      <alignment wrapText="1"/>
    </xf>
    <xf numFmtId="1" fontId="18" fillId="0" borderId="15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wrapText="1"/>
    </xf>
    <xf numFmtId="0" fontId="9" fillId="0" borderId="15" xfId="0" applyFont="1" applyBorder="1" applyAlignment="1">
      <alignment/>
    </xf>
    <xf numFmtId="0" fontId="13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3" fontId="14" fillId="34" borderId="18" xfId="0" applyNumberFormat="1" applyFont="1" applyFill="1" applyBorder="1" applyAlignment="1">
      <alignment horizontal="right"/>
    </xf>
    <xf numFmtId="0" fontId="14" fillId="34" borderId="19" xfId="0" applyFont="1" applyFill="1" applyBorder="1" applyAlignment="1">
      <alignment horizontal="right"/>
    </xf>
    <xf numFmtId="164" fontId="14" fillId="34" borderId="20" xfId="0" applyNumberFormat="1" applyFont="1" applyFill="1" applyBorder="1" applyAlignment="1">
      <alignment horizontal="right"/>
    </xf>
    <xf numFmtId="3" fontId="14" fillId="34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9" fontId="19" fillId="0" borderId="0" xfId="57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21" fillId="0" borderId="24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8" fillId="0" borderId="17" xfId="0" applyFont="1" applyBorder="1" applyAlignment="1">
      <alignment/>
    </xf>
    <xf numFmtId="0" fontId="14" fillId="0" borderId="25" xfId="0" applyFont="1" applyBorder="1" applyAlignment="1">
      <alignment/>
    </xf>
    <xf numFmtId="0" fontId="13" fillId="0" borderId="16" xfId="0" applyFont="1" applyBorder="1" applyAlignment="1">
      <alignment/>
    </xf>
    <xf numFmtId="0" fontId="9" fillId="0" borderId="25" xfId="0" applyFont="1" applyBorder="1" applyAlignment="1">
      <alignment/>
    </xf>
    <xf numFmtId="0" fontId="18" fillId="0" borderId="25" xfId="0" applyFont="1" applyBorder="1" applyAlignment="1">
      <alignment/>
    </xf>
    <xf numFmtId="0" fontId="0" fillId="0" borderId="25" xfId="0" applyBorder="1" applyAlignment="1">
      <alignment/>
    </xf>
    <xf numFmtId="164" fontId="1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21" fillId="0" borderId="26" xfId="0" applyNumberFormat="1" applyFont="1" applyFill="1" applyBorder="1" applyAlignment="1">
      <alignment horizontal="center"/>
    </xf>
    <xf numFmtId="164" fontId="19" fillId="0" borderId="0" xfId="57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0" fillId="0" borderId="15" xfId="0" applyNumberFormat="1" applyBorder="1" applyAlignment="1">
      <alignment/>
    </xf>
    <xf numFmtId="9" fontId="8" fillId="0" borderId="27" xfId="0" applyNumberFormat="1" applyFont="1" applyFill="1" applyBorder="1" applyAlignment="1">
      <alignment horizontal="center"/>
    </xf>
    <xf numFmtId="9" fontId="10" fillId="0" borderId="15" xfId="0" applyNumberFormat="1" applyFont="1" applyBorder="1" applyAlignment="1">
      <alignment/>
    </xf>
    <xf numFmtId="1" fontId="9" fillId="0" borderId="15" xfId="0" applyNumberFormat="1" applyFont="1" applyFill="1" applyBorder="1" applyAlignment="1">
      <alignment horizontal="right"/>
    </xf>
    <xf numFmtId="0" fontId="13" fillId="0" borderId="28" xfId="0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right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 horizontal="center"/>
    </xf>
    <xf numFmtId="9" fontId="10" fillId="34" borderId="24" xfId="0" applyNumberFormat="1" applyFont="1" applyFill="1" applyBorder="1" applyAlignment="1">
      <alignment/>
    </xf>
    <xf numFmtId="1" fontId="9" fillId="34" borderId="24" xfId="0" applyNumberFormat="1" applyFont="1" applyFill="1" applyBorder="1" applyAlignment="1">
      <alignment horizontal="right"/>
    </xf>
    <xf numFmtId="164" fontId="9" fillId="34" borderId="26" xfId="0" applyNumberFormat="1" applyFont="1" applyFill="1" applyBorder="1" applyAlignment="1">
      <alignment horizontal="right"/>
    </xf>
    <xf numFmtId="164" fontId="18" fillId="34" borderId="32" xfId="0" applyNumberFormat="1" applyFont="1" applyFill="1" applyBorder="1" applyAlignment="1">
      <alignment/>
    </xf>
    <xf numFmtId="0" fontId="9" fillId="0" borderId="28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21" fillId="0" borderId="33" xfId="0" applyFont="1" applyFill="1" applyBorder="1" applyAlignment="1">
      <alignment horizontal="center"/>
    </xf>
    <xf numFmtId="9" fontId="9" fillId="0" borderId="15" xfId="57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9" fontId="9" fillId="0" borderId="29" xfId="57" applyNumberFormat="1" applyFont="1" applyFill="1" applyBorder="1" applyAlignment="1">
      <alignment/>
    </xf>
    <xf numFmtId="1" fontId="8" fillId="34" borderId="19" xfId="0" applyNumberFormat="1" applyFont="1" applyFill="1" applyBorder="1" applyAlignment="1">
      <alignment horizontal="right"/>
    </xf>
    <xf numFmtId="164" fontId="18" fillId="34" borderId="19" xfId="0" applyNumberFormat="1" applyFont="1" applyFill="1" applyBorder="1" applyAlignment="1">
      <alignment horizontal="right"/>
    </xf>
    <xf numFmtId="1" fontId="14" fillId="34" borderId="19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9" fillId="0" borderId="21" xfId="0" applyFont="1" applyBorder="1" applyAlignment="1">
      <alignment/>
    </xf>
    <xf numFmtId="0" fontId="26" fillId="0" borderId="15" xfId="0" applyFont="1" applyFill="1" applyBorder="1" applyAlignment="1">
      <alignment horizontal="center"/>
    </xf>
    <xf numFmtId="164" fontId="26" fillId="0" borderId="29" xfId="0" applyNumberFormat="1" applyFont="1" applyFill="1" applyBorder="1" applyAlignment="1">
      <alignment horizontal="center"/>
    </xf>
    <xf numFmtId="9" fontId="19" fillId="0" borderId="15" xfId="57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0" fontId="20" fillId="0" borderId="32" xfId="0" applyFont="1" applyBorder="1" applyAlignment="1">
      <alignment/>
    </xf>
    <xf numFmtId="3" fontId="20" fillId="0" borderId="15" xfId="0" applyNumberFormat="1" applyFont="1" applyFill="1" applyBorder="1" applyAlignment="1">
      <alignment/>
    </xf>
    <xf numFmtId="9" fontId="20" fillId="0" borderId="15" xfId="57" applyNumberFormat="1" applyFont="1" applyFill="1" applyBorder="1" applyAlignment="1">
      <alignment/>
    </xf>
    <xf numFmtId="164" fontId="9" fillId="0" borderId="34" xfId="0" applyNumberFormat="1" applyFont="1" applyFill="1" applyBorder="1" applyAlignment="1">
      <alignment horizontal="right"/>
    </xf>
    <xf numFmtId="0" fontId="8" fillId="35" borderId="27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36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5" borderId="15" xfId="0" applyNumberFormat="1" applyFill="1" applyBorder="1" applyAlignment="1">
      <alignment/>
    </xf>
    <xf numFmtId="0" fontId="20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8" fillId="0" borderId="35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164" fontId="18" fillId="33" borderId="15" xfId="0" applyNumberFormat="1" applyFont="1" applyFill="1" applyBorder="1" applyAlignment="1">
      <alignment wrapText="1"/>
    </xf>
    <xf numFmtId="0" fontId="0" fillId="37" borderId="15" xfId="0" applyNumberFormat="1" applyFill="1" applyBorder="1" applyAlignment="1">
      <alignment/>
    </xf>
    <xf numFmtId="0" fontId="0" fillId="0" borderId="15" xfId="0" applyNumberFormat="1" applyFont="1" applyBorder="1" applyAlignment="1">
      <alignment/>
    </xf>
    <xf numFmtId="3" fontId="19" fillId="0" borderId="36" xfId="0" applyNumberFormat="1" applyFont="1" applyFill="1" applyBorder="1" applyAlignment="1">
      <alignment/>
    </xf>
    <xf numFmtId="164" fontId="19" fillId="0" borderId="37" xfId="57" applyNumberFormat="1" applyFont="1" applyFill="1" applyBorder="1" applyAlignment="1">
      <alignment/>
    </xf>
    <xf numFmtId="3" fontId="20" fillId="0" borderId="19" xfId="0" applyNumberFormat="1" applyFont="1" applyFill="1" applyBorder="1" applyAlignment="1">
      <alignment/>
    </xf>
    <xf numFmtId="9" fontId="19" fillId="0" borderId="19" xfId="57" applyNumberFormat="1" applyFont="1" applyFill="1" applyBorder="1" applyAlignment="1">
      <alignment/>
    </xf>
    <xf numFmtId="3" fontId="19" fillId="0" borderId="38" xfId="0" applyNumberFormat="1" applyFont="1" applyFill="1" applyBorder="1" applyAlignment="1">
      <alignment/>
    </xf>
    <xf numFmtId="164" fontId="19" fillId="0" borderId="39" xfId="57" applyNumberFormat="1" applyFont="1" applyFill="1" applyBorder="1" applyAlignment="1">
      <alignment/>
    </xf>
    <xf numFmtId="0" fontId="0" fillId="38" borderId="40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62" fillId="36" borderId="41" xfId="0" applyFont="1" applyFill="1" applyBorder="1" applyAlignment="1">
      <alignment/>
    </xf>
    <xf numFmtId="0" fontId="62" fillId="36" borderId="42" xfId="0" applyFont="1" applyFill="1" applyBorder="1" applyAlignment="1">
      <alignment/>
    </xf>
    <xf numFmtId="0" fontId="62" fillId="36" borderId="29" xfId="0" applyFont="1" applyFill="1" applyBorder="1" applyAlignment="1">
      <alignment horizontal="center"/>
    </xf>
    <xf numFmtId="0" fontId="0" fillId="0" borderId="42" xfId="0" applyBorder="1" applyAlignment="1">
      <alignment horizontal="left"/>
    </xf>
    <xf numFmtId="0" fontId="59" fillId="9" borderId="43" xfId="0" applyFont="1" applyFill="1" applyBorder="1" applyAlignment="1">
      <alignment/>
    </xf>
    <xf numFmtId="0" fontId="62" fillId="39" borderId="24" xfId="0" applyNumberFormat="1" applyFont="1" applyFill="1" applyBorder="1" applyAlignment="1">
      <alignment/>
    </xf>
    <xf numFmtId="9" fontId="9" fillId="9" borderId="24" xfId="57" applyNumberFormat="1" applyFont="1" applyFill="1" applyBorder="1" applyAlignment="1">
      <alignment/>
    </xf>
    <xf numFmtId="0" fontId="59" fillId="9" borderId="24" xfId="0" applyNumberFormat="1" applyFont="1" applyFill="1" applyBorder="1" applyAlignment="1">
      <alignment/>
    </xf>
    <xf numFmtId="9" fontId="9" fillId="9" borderId="26" xfId="57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3" fontId="8" fillId="0" borderId="44" xfId="0" applyNumberFormat="1" applyFont="1" applyFill="1" applyBorder="1" applyAlignment="1">
      <alignment/>
    </xf>
    <xf numFmtId="9" fontId="9" fillId="0" borderId="44" xfId="57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0" fontId="61" fillId="0" borderId="15" xfId="0" applyNumberFormat="1" applyFont="1" applyBorder="1" applyAlignment="1">
      <alignment/>
    </xf>
    <xf numFmtId="0" fontId="61" fillId="0" borderId="44" xfId="0" applyNumberFormat="1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9" fontId="29" fillId="0" borderId="15" xfId="57" applyNumberFormat="1" applyFont="1" applyFill="1" applyBorder="1" applyAlignment="1">
      <alignment/>
    </xf>
    <xf numFmtId="9" fontId="29" fillId="0" borderId="44" xfId="57" applyNumberFormat="1" applyFont="1" applyFill="1" applyBorder="1" applyAlignment="1">
      <alignment/>
    </xf>
    <xf numFmtId="0" fontId="16" fillId="0" borderId="0" xfId="0" applyFont="1" applyAlignment="1">
      <alignment/>
    </xf>
    <xf numFmtId="9" fontId="18" fillId="0" borderId="15" xfId="57" applyNumberFormat="1" applyFont="1" applyFill="1" applyBorder="1" applyAlignment="1">
      <alignment/>
    </xf>
    <xf numFmtId="9" fontId="18" fillId="0" borderId="44" xfId="57" applyNumberFormat="1" applyFont="1" applyFill="1" applyBorder="1" applyAlignment="1">
      <alignment/>
    </xf>
    <xf numFmtId="0" fontId="14" fillId="0" borderId="0" xfId="0" applyFont="1" applyAlignment="1">
      <alignment/>
    </xf>
    <xf numFmtId="0" fontId="8" fillId="0" borderId="41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8" fillId="0" borderId="42" xfId="0" applyFont="1" applyFill="1" applyBorder="1" applyAlignment="1">
      <alignment horizontal="center"/>
    </xf>
    <xf numFmtId="0" fontId="61" fillId="0" borderId="0" xfId="0" applyNumberFormat="1" applyFont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9" fontId="14" fillId="0" borderId="24" xfId="57" applyNumberFormat="1" applyFont="1" applyFill="1" applyBorder="1" applyAlignment="1">
      <alignment/>
    </xf>
    <xf numFmtId="9" fontId="8" fillId="0" borderId="24" xfId="57" applyNumberFormat="1" applyFont="1" applyFill="1" applyBorder="1" applyAlignment="1">
      <alignment/>
    </xf>
    <xf numFmtId="9" fontId="13" fillId="0" borderId="24" xfId="57" applyNumberFormat="1" applyFont="1" applyFill="1" applyBorder="1" applyAlignment="1">
      <alignment/>
    </xf>
    <xf numFmtId="9" fontId="8" fillId="0" borderId="26" xfId="57" applyNumberFormat="1" applyFont="1" applyFill="1" applyBorder="1" applyAlignment="1">
      <alignment/>
    </xf>
    <xf numFmtId="0" fontId="13" fillId="34" borderId="32" xfId="0" applyFont="1" applyFill="1" applyBorder="1" applyAlignment="1">
      <alignment/>
    </xf>
    <xf numFmtId="0" fontId="0" fillId="0" borderId="45" xfId="0" applyBorder="1" applyAlignment="1">
      <alignment/>
    </xf>
    <xf numFmtId="164" fontId="18" fillId="0" borderId="29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164" fontId="18" fillId="33" borderId="24" xfId="0" applyNumberFormat="1" applyFont="1" applyFill="1" applyBorder="1" applyAlignment="1">
      <alignment wrapText="1"/>
    </xf>
    <xf numFmtId="0" fontId="0" fillId="0" borderId="24" xfId="0" applyNumberFormat="1" applyBorder="1" applyAlignment="1">
      <alignment/>
    </xf>
    <xf numFmtId="0" fontId="9" fillId="0" borderId="24" xfId="0" applyFont="1" applyFill="1" applyBorder="1" applyAlignment="1">
      <alignment horizontal="right"/>
    </xf>
    <xf numFmtId="164" fontId="9" fillId="0" borderId="24" xfId="0" applyNumberFormat="1" applyFont="1" applyFill="1" applyBorder="1" applyAlignment="1">
      <alignment horizontal="right"/>
    </xf>
    <xf numFmtId="1" fontId="9" fillId="0" borderId="24" xfId="0" applyNumberFormat="1" applyFont="1" applyFill="1" applyBorder="1" applyAlignment="1">
      <alignment horizontal="right"/>
    </xf>
    <xf numFmtId="1" fontId="18" fillId="0" borderId="24" xfId="0" applyNumberFormat="1" applyFont="1" applyFill="1" applyBorder="1" applyAlignment="1">
      <alignment horizontal="right"/>
    </xf>
    <xf numFmtId="164" fontId="18" fillId="0" borderId="26" xfId="0" applyNumberFormat="1" applyFont="1" applyFill="1" applyBorder="1" applyAlignment="1">
      <alignment horizontal="right"/>
    </xf>
    <xf numFmtId="0" fontId="8" fillId="35" borderId="15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36" xfId="0" applyFont="1" applyFill="1" applyBorder="1" applyAlignment="1">
      <alignment/>
    </xf>
    <xf numFmtId="0" fontId="8" fillId="0" borderId="3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8" fillId="34" borderId="45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62" fillId="36" borderId="36" xfId="0" applyFont="1" applyFill="1" applyBorder="1" applyAlignment="1">
      <alignment horizontal="center"/>
    </xf>
    <xf numFmtId="0" fontId="62" fillId="36" borderId="3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26"/>
  <sheetViews>
    <sheetView zoomScalePageLayoutView="0" workbookViewId="0" topLeftCell="A2">
      <selection activeCell="J21" sqref="J21"/>
    </sheetView>
  </sheetViews>
  <sheetFormatPr defaultColWidth="9.140625" defaultRowHeight="15"/>
  <cols>
    <col min="1" max="1" width="4.00390625" style="8" customWidth="1"/>
    <col min="2" max="2" width="23.57421875" style="8" customWidth="1"/>
    <col min="3" max="3" width="8.00390625" style="8" customWidth="1"/>
    <col min="4" max="4" width="8.140625" style="8" customWidth="1"/>
    <col min="5" max="5" width="10.421875" style="8" customWidth="1"/>
    <col min="6" max="6" width="8.421875" style="8" customWidth="1"/>
    <col min="7" max="7" width="7.8515625" style="8" customWidth="1"/>
    <col min="8" max="8" width="9.140625" style="63" customWidth="1"/>
    <col min="9" max="9" width="5.28125" style="8" customWidth="1"/>
    <col min="10" max="10" width="5.28125" style="8" bestFit="1" customWidth="1"/>
    <col min="11" max="11" width="5.28125" style="8" customWidth="1"/>
    <col min="12" max="12" width="7.00390625" style="8" customWidth="1"/>
    <col min="13" max="13" width="4.28125" style="8" customWidth="1"/>
    <col min="14" max="14" width="5.8515625" style="8" customWidth="1"/>
    <col min="15" max="15" width="5.57421875" style="8" bestFit="1" customWidth="1"/>
    <col min="16" max="16" width="6.7109375" style="8" customWidth="1"/>
    <col min="17" max="17" width="4.140625" style="8" customWidth="1"/>
    <col min="18" max="18" width="5.28125" style="8" bestFit="1" customWidth="1"/>
    <col min="19" max="19" width="5.7109375" style="8" customWidth="1"/>
    <col min="20" max="20" width="6.8515625" style="8" customWidth="1"/>
    <col min="21" max="21" width="4.421875" style="8" customWidth="1"/>
    <col min="22" max="22" width="5.8515625" style="8" customWidth="1"/>
  </cols>
  <sheetData>
    <row r="5" spans="1:19" ht="15">
      <c r="A5" s="182" t="s">
        <v>63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</row>
    <row r="6" spans="1:19" ht="15">
      <c r="A6" s="10"/>
      <c r="B6" s="10"/>
      <c r="C6" s="10"/>
      <c r="D6" s="10"/>
      <c r="E6" s="10"/>
      <c r="F6" s="10"/>
      <c r="G6" s="10"/>
      <c r="H6" s="5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="36" customFormat="1" ht="9.75" customHeight="1">
      <c r="H7" s="58"/>
    </row>
    <row r="8" spans="1:20" s="8" customFormat="1" ht="12.75">
      <c r="A8" s="90" t="s">
        <v>58</v>
      </c>
      <c r="B8" s="91"/>
      <c r="C8" s="43"/>
      <c r="D8" s="43"/>
      <c r="E8" s="43"/>
      <c r="F8" s="43"/>
      <c r="G8" s="43"/>
      <c r="H8" s="59"/>
      <c r="I8" s="43"/>
      <c r="J8" s="43"/>
      <c r="K8" s="43"/>
      <c r="P8" s="44"/>
      <c r="Q8" s="44"/>
      <c r="R8" s="44"/>
      <c r="S8" s="44"/>
      <c r="T8" s="44"/>
    </row>
    <row r="9" spans="1:20" s="8" customFormat="1" ht="12.75">
      <c r="A9" s="90" t="s">
        <v>137</v>
      </c>
      <c r="B9" s="95"/>
      <c r="C9" s="45"/>
      <c r="D9" s="45"/>
      <c r="E9" s="45"/>
      <c r="F9" s="45"/>
      <c r="G9" s="45"/>
      <c r="H9" s="60"/>
      <c r="I9" s="45"/>
      <c r="J9" s="43"/>
      <c r="K9" s="43"/>
      <c r="P9" s="44"/>
      <c r="Q9" s="44"/>
      <c r="R9" s="44"/>
      <c r="S9" s="44"/>
      <c r="T9" s="44"/>
    </row>
    <row r="10" spans="1:20" s="8" customFormat="1" ht="13.5" thickBot="1">
      <c r="A10" s="45"/>
      <c r="B10" s="7"/>
      <c r="C10" s="45"/>
      <c r="D10" s="45"/>
      <c r="E10" s="45"/>
      <c r="F10" s="45"/>
      <c r="G10" s="45"/>
      <c r="H10" s="60"/>
      <c r="I10" s="45"/>
      <c r="J10" s="43"/>
      <c r="K10" s="43"/>
      <c r="P10" s="44"/>
      <c r="Q10" s="44"/>
      <c r="R10" s="44"/>
      <c r="S10" s="44"/>
      <c r="T10" s="44"/>
    </row>
    <row r="11" spans="1:9" s="8" customFormat="1" ht="12.75">
      <c r="A11" s="7"/>
      <c r="B11" s="46"/>
      <c r="C11" s="183" t="s">
        <v>46</v>
      </c>
      <c r="D11" s="184"/>
      <c r="E11" s="184"/>
      <c r="F11" s="184"/>
      <c r="G11" s="184"/>
      <c r="H11" s="185"/>
      <c r="I11" s="7"/>
    </row>
    <row r="12" spans="1:9" s="8" customFormat="1" ht="12.75">
      <c r="A12" s="7"/>
      <c r="B12" s="47" t="s">
        <v>47</v>
      </c>
      <c r="C12" s="186" t="s">
        <v>132</v>
      </c>
      <c r="D12" s="186"/>
      <c r="E12" s="186" t="s">
        <v>138</v>
      </c>
      <c r="F12" s="186"/>
      <c r="G12" s="186" t="s">
        <v>70</v>
      </c>
      <c r="H12" s="187"/>
      <c r="I12" s="7"/>
    </row>
    <row r="13" spans="1:9" s="8" customFormat="1" ht="13.5" thickBot="1">
      <c r="A13" s="7"/>
      <c r="B13" s="48"/>
      <c r="C13" s="80" t="s">
        <v>48</v>
      </c>
      <c r="D13" s="80" t="s">
        <v>36</v>
      </c>
      <c r="E13" s="80" t="s">
        <v>48</v>
      </c>
      <c r="F13" s="80" t="s">
        <v>36</v>
      </c>
      <c r="G13" s="49" t="s">
        <v>48</v>
      </c>
      <c r="H13" s="61" t="s">
        <v>36</v>
      </c>
      <c r="I13" s="7"/>
    </row>
    <row r="14" spans="1:9" s="8" customFormat="1" ht="15.75" thickBot="1">
      <c r="A14" s="7"/>
      <c r="B14" s="77" t="s">
        <v>15</v>
      </c>
      <c r="C14" s="121">
        <v>7247</v>
      </c>
      <c r="D14" s="101">
        <f>C14/C19</f>
        <v>0.3632581453634085</v>
      </c>
      <c r="E14" s="121">
        <v>7322</v>
      </c>
      <c r="F14" s="101">
        <f>E14/$E$19</f>
        <v>0.36090299684542587</v>
      </c>
      <c r="G14" s="122">
        <f>E14-C14</f>
        <v>75</v>
      </c>
      <c r="H14" s="123">
        <f>G14/C14</f>
        <v>0.010349109976542018</v>
      </c>
      <c r="I14" s="7"/>
    </row>
    <row r="15" spans="1:14" s="8" customFormat="1" ht="15.75" thickBot="1">
      <c r="A15" s="7"/>
      <c r="B15" s="78" t="s">
        <v>68</v>
      </c>
      <c r="C15" s="121">
        <v>4351</v>
      </c>
      <c r="D15" s="101">
        <f>C15/C19</f>
        <v>0.2180952380952381</v>
      </c>
      <c r="E15" s="121">
        <v>4449</v>
      </c>
      <c r="F15" s="101">
        <f>E15/$E$19</f>
        <v>0.2192921924290221</v>
      </c>
      <c r="G15" s="122">
        <f>E15-C15</f>
        <v>98</v>
      </c>
      <c r="H15" s="123">
        <f>G15/C15</f>
        <v>0.02252355780280395</v>
      </c>
      <c r="I15" s="7"/>
      <c r="N15" s="50"/>
    </row>
    <row r="16" spans="1:14" s="8" customFormat="1" ht="15.75" thickBot="1">
      <c r="A16" s="7"/>
      <c r="B16" s="78" t="s">
        <v>16</v>
      </c>
      <c r="C16" s="121">
        <v>880</v>
      </c>
      <c r="D16" s="101">
        <f>C16/C19</f>
        <v>0.04411027568922306</v>
      </c>
      <c r="E16" s="121">
        <v>908</v>
      </c>
      <c r="F16" s="101">
        <f>E16/$E$19</f>
        <v>0.04475552050473186</v>
      </c>
      <c r="G16" s="122">
        <f>E16-C16</f>
        <v>28</v>
      </c>
      <c r="H16" s="123">
        <f>G16/C16</f>
        <v>0.031818181818181815</v>
      </c>
      <c r="I16" s="7"/>
      <c r="N16" s="50"/>
    </row>
    <row r="17" spans="1:9" s="8" customFormat="1" ht="15.75" thickBot="1">
      <c r="A17" s="7"/>
      <c r="B17" s="78" t="s">
        <v>17</v>
      </c>
      <c r="C17" s="121">
        <v>5472</v>
      </c>
      <c r="D17" s="101">
        <f>C17/C19</f>
        <v>0.2742857142857143</v>
      </c>
      <c r="E17" s="121">
        <v>5610</v>
      </c>
      <c r="F17" s="101">
        <f>E17/$E$19</f>
        <v>0.2765181388012618</v>
      </c>
      <c r="G17" s="122">
        <f>E17-C17</f>
        <v>138</v>
      </c>
      <c r="H17" s="123">
        <f>G17/C17</f>
        <v>0.025219298245614034</v>
      </c>
      <c r="I17" s="7"/>
    </row>
    <row r="18" spans="1:9" s="8" customFormat="1" ht="15.75" thickBot="1">
      <c r="A18" s="7"/>
      <c r="B18" s="79" t="s">
        <v>18</v>
      </c>
      <c r="C18" s="121">
        <v>2000</v>
      </c>
      <c r="D18" s="101">
        <f>C18/C19</f>
        <v>0.10025062656641603</v>
      </c>
      <c r="E18" s="121">
        <v>1999</v>
      </c>
      <c r="F18" s="101">
        <f>E18/$E$19</f>
        <v>0.09853115141955836</v>
      </c>
      <c r="G18" s="122">
        <f>E18-C18</f>
        <v>-1</v>
      </c>
      <c r="H18" s="123">
        <f>G18/C18</f>
        <v>-0.0005</v>
      </c>
      <c r="I18" s="7"/>
    </row>
    <row r="19" spans="1:9" s="8" customFormat="1" ht="15.75" thickBot="1">
      <c r="A19" s="7"/>
      <c r="B19" s="51" t="s">
        <v>14</v>
      </c>
      <c r="C19" s="124">
        <f>SUM(C14:C18)</f>
        <v>19950</v>
      </c>
      <c r="D19" s="125">
        <f>C19/C19</f>
        <v>1</v>
      </c>
      <c r="E19" s="124">
        <f>SUM(E14:E18)</f>
        <v>20288</v>
      </c>
      <c r="F19" s="125">
        <f>E19/$E$19</f>
        <v>1</v>
      </c>
      <c r="G19" s="126">
        <f>E19-C19</f>
        <v>338</v>
      </c>
      <c r="H19" s="127">
        <f>G19/C19</f>
        <v>0.01694235588972431</v>
      </c>
      <c r="I19" s="7"/>
    </row>
    <row r="20" spans="1:9" s="38" customFormat="1" ht="15">
      <c r="A20" s="37"/>
      <c r="B20" s="39"/>
      <c r="C20" s="40"/>
      <c r="D20" s="41"/>
      <c r="E20" s="40"/>
      <c r="F20" s="41"/>
      <c r="G20" s="42"/>
      <c r="H20" s="62"/>
      <c r="I20" s="37"/>
    </row>
    <row r="21" spans="3:7" ht="15">
      <c r="C21" s="130"/>
      <c r="D21" s="130"/>
      <c r="E21" s="130"/>
      <c r="F21" s="128"/>
      <c r="G21" s="130"/>
    </row>
    <row r="22" spans="2:7" ht="15">
      <c r="B22" s="110"/>
      <c r="C22" s="141"/>
      <c r="D22" s="130"/>
      <c r="E22" s="130"/>
      <c r="F22" s="128"/>
      <c r="G22" s="130"/>
    </row>
    <row r="23" spans="2:7" ht="15">
      <c r="B23" s="110"/>
      <c r="C23" s="141"/>
      <c r="D23" s="130"/>
      <c r="E23" s="130"/>
      <c r="F23" s="129"/>
      <c r="G23" s="130"/>
    </row>
    <row r="24" spans="2:7" ht="15">
      <c r="B24" s="110"/>
      <c r="C24" s="141"/>
      <c r="D24" s="130"/>
      <c r="E24" s="130"/>
      <c r="F24" s="129"/>
      <c r="G24" s="130"/>
    </row>
    <row r="25" spans="2:7" ht="15">
      <c r="B25" s="110"/>
      <c r="C25" s="141"/>
      <c r="D25" s="130"/>
      <c r="E25" s="130"/>
      <c r="F25" s="129"/>
      <c r="G25" s="130"/>
    </row>
    <row r="26" spans="2:3" ht="15">
      <c r="B26" s="110"/>
      <c r="C26" s="141"/>
    </row>
  </sheetData>
  <sheetProtection/>
  <mergeCells count="5">
    <mergeCell ref="A5:S5"/>
    <mergeCell ref="C11:H11"/>
    <mergeCell ref="C12:D12"/>
    <mergeCell ref="E12:F12"/>
    <mergeCell ref="G12:H12"/>
  </mergeCells>
  <printOptions/>
  <pageMargins left="0.16" right="0.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21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3.140625" style="8" customWidth="1"/>
    <col min="2" max="2" width="19.57421875" style="8" customWidth="1"/>
    <col min="3" max="3" width="6.28125" style="8" customWidth="1"/>
    <col min="4" max="4" width="6.00390625" style="8" customWidth="1"/>
    <col min="5" max="5" width="4.140625" style="8" customWidth="1"/>
    <col min="6" max="6" width="4.7109375" style="153" customWidth="1"/>
    <col min="7" max="7" width="6.140625" style="8" customWidth="1"/>
    <col min="8" max="8" width="6.00390625" style="8" customWidth="1"/>
    <col min="9" max="9" width="4.00390625" style="8" customWidth="1"/>
    <col min="10" max="10" width="5.140625" style="153" customWidth="1"/>
    <col min="11" max="12" width="5.57421875" style="8" customWidth="1"/>
    <col min="13" max="13" width="3.8515625" style="8" customWidth="1"/>
    <col min="14" max="14" width="5.00390625" style="153" customWidth="1"/>
    <col min="15" max="15" width="5.57421875" style="8" customWidth="1"/>
    <col min="16" max="16" width="5.8515625" style="8" customWidth="1"/>
    <col min="17" max="17" width="4.28125" style="8" customWidth="1"/>
    <col min="18" max="18" width="5.28125" style="8" customWidth="1"/>
    <col min="19" max="19" width="5.7109375" style="8" customWidth="1"/>
    <col min="20" max="20" width="6.00390625" style="8" customWidth="1"/>
    <col min="21" max="21" width="3.7109375" style="8" customWidth="1"/>
    <col min="22" max="22" width="5.8515625" style="149" customWidth="1"/>
    <col min="23" max="23" width="6.28125" style="8" customWidth="1"/>
    <col min="24" max="24" width="6.140625" style="8" customWidth="1"/>
    <col min="25" max="25" width="4.57421875" style="8" customWidth="1"/>
    <col min="26" max="26" width="5.421875" style="8" customWidth="1"/>
    <col min="27" max="27" width="9.7109375" style="8" bestFit="1" customWidth="1"/>
  </cols>
  <sheetData>
    <row r="3" spans="1:23" ht="15">
      <c r="A3" s="195" t="s">
        <v>63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</row>
    <row r="4" ht="9.75" customHeight="1"/>
    <row r="5" spans="1:27" s="13" customFormat="1" ht="15">
      <c r="A5" s="192" t="s">
        <v>59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1"/>
      <c r="X5" s="11"/>
      <c r="Y5" s="11"/>
      <c r="Z5" s="11"/>
      <c r="AA5" s="12"/>
    </row>
    <row r="6" spans="1:27" s="13" customFormat="1" ht="15.75" thickBot="1">
      <c r="A6" s="14" t="s">
        <v>139</v>
      </c>
      <c r="B6" s="11"/>
      <c r="C6" s="11"/>
      <c r="D6" s="7"/>
      <c r="E6" s="14"/>
      <c r="F6" s="156"/>
      <c r="G6" s="11"/>
      <c r="H6" s="11"/>
      <c r="I6" s="14"/>
      <c r="J6" s="156"/>
      <c r="K6" s="7"/>
      <c r="L6" s="11"/>
      <c r="M6" s="14"/>
      <c r="N6" s="156"/>
      <c r="O6" s="11"/>
      <c r="P6" s="11"/>
      <c r="Q6" s="14"/>
      <c r="R6" s="14"/>
      <c r="S6" s="11"/>
      <c r="T6" s="11"/>
      <c r="U6" s="11"/>
      <c r="V6" s="150"/>
      <c r="W6" s="11"/>
      <c r="X6" s="11"/>
      <c r="Y6" s="11"/>
      <c r="Z6" s="11"/>
      <c r="AA6" s="12"/>
    </row>
    <row r="7" spans="1:27" s="13" customFormat="1" ht="15">
      <c r="A7" s="157"/>
      <c r="B7" s="158" t="s">
        <v>60</v>
      </c>
      <c r="C7" s="193" t="s">
        <v>31</v>
      </c>
      <c r="D7" s="193"/>
      <c r="E7" s="193"/>
      <c r="F7" s="193"/>
      <c r="G7" s="194" t="s">
        <v>69</v>
      </c>
      <c r="H7" s="194"/>
      <c r="I7" s="194"/>
      <c r="J7" s="194"/>
      <c r="K7" s="194" t="s">
        <v>16</v>
      </c>
      <c r="L7" s="194"/>
      <c r="M7" s="194"/>
      <c r="N7" s="194"/>
      <c r="O7" s="193" t="s">
        <v>32</v>
      </c>
      <c r="P7" s="193"/>
      <c r="Q7" s="193"/>
      <c r="R7" s="193"/>
      <c r="S7" s="190" t="s">
        <v>33</v>
      </c>
      <c r="T7" s="190"/>
      <c r="U7" s="190"/>
      <c r="V7" s="190"/>
      <c r="W7" s="190" t="s">
        <v>34</v>
      </c>
      <c r="X7" s="190"/>
      <c r="Y7" s="190"/>
      <c r="Z7" s="191"/>
      <c r="AA7" s="12"/>
    </row>
    <row r="8" spans="1:27" s="13" customFormat="1" ht="15">
      <c r="A8" s="159"/>
      <c r="B8" s="142" t="s">
        <v>61</v>
      </c>
      <c r="C8" s="140" t="s">
        <v>140</v>
      </c>
      <c r="D8" s="140" t="s">
        <v>141</v>
      </c>
      <c r="E8" s="186" t="s">
        <v>66</v>
      </c>
      <c r="F8" s="186"/>
      <c r="G8" s="140" t="s">
        <v>140</v>
      </c>
      <c r="H8" s="140" t="s">
        <v>141</v>
      </c>
      <c r="I8" s="186" t="s">
        <v>35</v>
      </c>
      <c r="J8" s="186"/>
      <c r="K8" s="140" t="s">
        <v>140</v>
      </c>
      <c r="L8" s="140" t="s">
        <v>141</v>
      </c>
      <c r="M8" s="186" t="s">
        <v>35</v>
      </c>
      <c r="N8" s="186"/>
      <c r="O8" s="140" t="s">
        <v>140</v>
      </c>
      <c r="P8" s="140" t="s">
        <v>141</v>
      </c>
      <c r="Q8" s="186" t="s">
        <v>35</v>
      </c>
      <c r="R8" s="186"/>
      <c r="S8" s="140" t="s">
        <v>140</v>
      </c>
      <c r="T8" s="140" t="s">
        <v>141</v>
      </c>
      <c r="U8" s="186" t="s">
        <v>35</v>
      </c>
      <c r="V8" s="186"/>
      <c r="W8" s="140" t="s">
        <v>140</v>
      </c>
      <c r="X8" s="140" t="s">
        <v>141</v>
      </c>
      <c r="Y8" s="188" t="s">
        <v>35</v>
      </c>
      <c r="Z8" s="189"/>
      <c r="AA8" s="12"/>
    </row>
    <row r="9" spans="1:27" s="13" customFormat="1" ht="15">
      <c r="A9" s="160">
        <v>1</v>
      </c>
      <c r="B9" s="143" t="s">
        <v>19</v>
      </c>
      <c r="C9" s="147">
        <v>265</v>
      </c>
      <c r="D9" s="147">
        <v>283</v>
      </c>
      <c r="E9" s="82">
        <f aca="true" t="shared" si="0" ref="E9:E20">D9-C9</f>
        <v>18</v>
      </c>
      <c r="F9" s="154">
        <f>E9/E20</f>
        <v>0.24</v>
      </c>
      <c r="G9" s="147">
        <v>68</v>
      </c>
      <c r="H9" s="147">
        <v>67</v>
      </c>
      <c r="I9" s="82">
        <f aca="true" t="shared" si="1" ref="I9:I20">H9-G9</f>
        <v>-1</v>
      </c>
      <c r="J9" s="154">
        <f>I9/I20</f>
        <v>-0.01020408163265306</v>
      </c>
      <c r="K9" s="147">
        <v>10</v>
      </c>
      <c r="L9" s="147">
        <v>5</v>
      </c>
      <c r="M9" s="82">
        <f aca="true" t="shared" si="2" ref="M9:M20">L9-K9</f>
        <v>-5</v>
      </c>
      <c r="N9" s="154">
        <f>M9/M20</f>
        <v>-0.17857142857142858</v>
      </c>
      <c r="O9" s="147">
        <v>67</v>
      </c>
      <c r="P9" s="147">
        <v>76</v>
      </c>
      <c r="Q9" s="82">
        <f aca="true" t="shared" si="3" ref="Q9:Q20">P9-O9</f>
        <v>9</v>
      </c>
      <c r="R9" s="81">
        <f>Q9/Q20</f>
        <v>0.06521739130434782</v>
      </c>
      <c r="S9" s="147">
        <v>27</v>
      </c>
      <c r="T9" s="147">
        <v>30</v>
      </c>
      <c r="U9" s="82">
        <f aca="true" t="shared" si="4" ref="U9:U20">T9-S9</f>
        <v>3</v>
      </c>
      <c r="V9" s="151">
        <f>U9/U20</f>
        <v>-3</v>
      </c>
      <c r="W9" s="83">
        <f>C9+G9+K9+O9+S9</f>
        <v>437</v>
      </c>
      <c r="X9" s="83">
        <f>D9+H9+L9+P9+T9</f>
        <v>461</v>
      </c>
      <c r="Y9" s="82">
        <f aca="true" t="shared" si="5" ref="Y9:Y20">X9-W9</f>
        <v>24</v>
      </c>
      <c r="Z9" s="84">
        <f>Y9/Y20</f>
        <v>0.07100591715976332</v>
      </c>
      <c r="AA9" s="12"/>
    </row>
    <row r="10" spans="1:27" s="13" customFormat="1" ht="15">
      <c r="A10" s="160">
        <v>2</v>
      </c>
      <c r="B10" s="142" t="s">
        <v>20</v>
      </c>
      <c r="C10" s="147">
        <v>568</v>
      </c>
      <c r="D10" s="147">
        <v>591</v>
      </c>
      <c r="E10" s="82">
        <f t="shared" si="0"/>
        <v>23</v>
      </c>
      <c r="F10" s="154">
        <f>E10/E20</f>
        <v>0.30666666666666664</v>
      </c>
      <c r="G10" s="147">
        <v>186</v>
      </c>
      <c r="H10" s="147">
        <v>197</v>
      </c>
      <c r="I10" s="82">
        <f t="shared" si="1"/>
        <v>11</v>
      </c>
      <c r="J10" s="154">
        <f>I10/I20</f>
        <v>0.11224489795918367</v>
      </c>
      <c r="K10" s="147">
        <v>34</v>
      </c>
      <c r="L10" s="147">
        <v>30</v>
      </c>
      <c r="M10" s="82">
        <f t="shared" si="2"/>
        <v>-4</v>
      </c>
      <c r="N10" s="154">
        <f>M10/M20</f>
        <v>-0.14285714285714285</v>
      </c>
      <c r="O10" s="147">
        <v>333</v>
      </c>
      <c r="P10" s="147">
        <v>353</v>
      </c>
      <c r="Q10" s="82">
        <f t="shared" si="3"/>
        <v>20</v>
      </c>
      <c r="R10" s="81">
        <f>Q10/Q20</f>
        <v>0.14492753623188406</v>
      </c>
      <c r="S10" s="147">
        <v>104</v>
      </c>
      <c r="T10" s="147">
        <v>100</v>
      </c>
      <c r="U10" s="82">
        <f t="shared" si="4"/>
        <v>-4</v>
      </c>
      <c r="V10" s="151">
        <f>U10/U20</f>
        <v>4</v>
      </c>
      <c r="W10" s="83">
        <f aca="true" t="shared" si="6" ref="W10:X19">C10+G10+K10+O10+S10</f>
        <v>1225</v>
      </c>
      <c r="X10" s="83">
        <f t="shared" si="6"/>
        <v>1271</v>
      </c>
      <c r="Y10" s="82">
        <f t="shared" si="5"/>
        <v>46</v>
      </c>
      <c r="Z10" s="84">
        <f>Y10/Y20</f>
        <v>0.13609467455621302</v>
      </c>
      <c r="AA10" s="12"/>
    </row>
    <row r="11" spans="1:27" s="13" customFormat="1" ht="15">
      <c r="A11" s="160">
        <v>3</v>
      </c>
      <c r="B11" s="142" t="s">
        <v>21</v>
      </c>
      <c r="C11" s="147">
        <v>795</v>
      </c>
      <c r="D11" s="147">
        <v>802</v>
      </c>
      <c r="E11" s="82">
        <f t="shared" si="0"/>
        <v>7</v>
      </c>
      <c r="F11" s="154">
        <f>E11/E20</f>
        <v>0.09333333333333334</v>
      </c>
      <c r="G11" s="147">
        <v>328</v>
      </c>
      <c r="H11" s="147">
        <v>347</v>
      </c>
      <c r="I11" s="82">
        <f t="shared" si="1"/>
        <v>19</v>
      </c>
      <c r="J11" s="154">
        <f>I11/I20</f>
        <v>0.19387755102040816</v>
      </c>
      <c r="K11" s="147">
        <v>46</v>
      </c>
      <c r="L11" s="147">
        <v>47</v>
      </c>
      <c r="M11" s="82">
        <f t="shared" si="2"/>
        <v>1</v>
      </c>
      <c r="N11" s="154">
        <f>M11/M20</f>
        <v>0.03571428571428571</v>
      </c>
      <c r="O11" s="147">
        <v>401</v>
      </c>
      <c r="P11" s="147">
        <v>405</v>
      </c>
      <c r="Q11" s="82">
        <f t="shared" si="3"/>
        <v>4</v>
      </c>
      <c r="R11" s="81">
        <f>Q11/Q20</f>
        <v>0.028985507246376812</v>
      </c>
      <c r="S11" s="147">
        <v>68</v>
      </c>
      <c r="T11" s="147">
        <v>74</v>
      </c>
      <c r="U11" s="82">
        <f t="shared" si="4"/>
        <v>6</v>
      </c>
      <c r="V11" s="151">
        <f>U11/U20</f>
        <v>-6</v>
      </c>
      <c r="W11" s="83">
        <f t="shared" si="6"/>
        <v>1638</v>
      </c>
      <c r="X11" s="83">
        <f t="shared" si="6"/>
        <v>1675</v>
      </c>
      <c r="Y11" s="82">
        <f t="shared" si="5"/>
        <v>37</v>
      </c>
      <c r="Z11" s="84">
        <f>Y11/Y20</f>
        <v>0.10946745562130178</v>
      </c>
      <c r="AA11" s="12"/>
    </row>
    <row r="12" spans="1:27" s="13" customFormat="1" ht="15">
      <c r="A12" s="160">
        <v>4</v>
      </c>
      <c r="B12" s="143" t="s">
        <v>22</v>
      </c>
      <c r="C12" s="147">
        <v>1552</v>
      </c>
      <c r="D12" s="147">
        <v>1597</v>
      </c>
      <c r="E12" s="82">
        <f t="shared" si="0"/>
        <v>45</v>
      </c>
      <c r="F12" s="154">
        <f>E12/E20</f>
        <v>0.6</v>
      </c>
      <c r="G12" s="147">
        <v>900</v>
      </c>
      <c r="H12" s="147">
        <v>906</v>
      </c>
      <c r="I12" s="82">
        <f t="shared" si="1"/>
        <v>6</v>
      </c>
      <c r="J12" s="154">
        <f>I12/I20</f>
        <v>0.061224489795918366</v>
      </c>
      <c r="K12" s="147">
        <v>168</v>
      </c>
      <c r="L12" s="147">
        <v>173</v>
      </c>
      <c r="M12" s="82">
        <f t="shared" si="2"/>
        <v>5</v>
      </c>
      <c r="N12" s="154">
        <f>M12/M20</f>
        <v>0.17857142857142858</v>
      </c>
      <c r="O12" s="147">
        <v>1032</v>
      </c>
      <c r="P12" s="147">
        <v>1058</v>
      </c>
      <c r="Q12" s="82">
        <f t="shared" si="3"/>
        <v>26</v>
      </c>
      <c r="R12" s="81">
        <f>Q12/Q20</f>
        <v>0.18840579710144928</v>
      </c>
      <c r="S12" s="147">
        <v>423</v>
      </c>
      <c r="T12" s="147">
        <v>441</v>
      </c>
      <c r="U12" s="82">
        <f t="shared" si="4"/>
        <v>18</v>
      </c>
      <c r="V12" s="151">
        <f>U12/U20</f>
        <v>-18</v>
      </c>
      <c r="W12" s="83">
        <f t="shared" si="6"/>
        <v>4075</v>
      </c>
      <c r="X12" s="83">
        <f t="shared" si="6"/>
        <v>4175</v>
      </c>
      <c r="Y12" s="82">
        <f t="shared" si="5"/>
        <v>100</v>
      </c>
      <c r="Z12" s="84">
        <f>Y12/Y20</f>
        <v>0.2958579881656805</v>
      </c>
      <c r="AA12" s="12"/>
    </row>
    <row r="13" spans="1:27" s="13" customFormat="1" ht="15">
      <c r="A13" s="160">
        <v>5</v>
      </c>
      <c r="B13" s="143" t="s">
        <v>23</v>
      </c>
      <c r="C13" s="147">
        <v>887</v>
      </c>
      <c r="D13" s="147">
        <v>855</v>
      </c>
      <c r="E13" s="82">
        <f t="shared" si="0"/>
        <v>-32</v>
      </c>
      <c r="F13" s="154">
        <f>E13/E20</f>
        <v>-0.4266666666666667</v>
      </c>
      <c r="G13" s="147">
        <v>572</v>
      </c>
      <c r="H13" s="147">
        <v>588</v>
      </c>
      <c r="I13" s="82">
        <f t="shared" si="1"/>
        <v>16</v>
      </c>
      <c r="J13" s="154">
        <f>I13/I20</f>
        <v>0.16326530612244897</v>
      </c>
      <c r="K13" s="147">
        <v>131</v>
      </c>
      <c r="L13" s="147">
        <v>145</v>
      </c>
      <c r="M13" s="82">
        <f t="shared" si="2"/>
        <v>14</v>
      </c>
      <c r="N13" s="154">
        <f>M13/M20</f>
        <v>0.5</v>
      </c>
      <c r="O13" s="147">
        <v>807</v>
      </c>
      <c r="P13" s="147">
        <v>815</v>
      </c>
      <c r="Q13" s="82">
        <f t="shared" si="3"/>
        <v>8</v>
      </c>
      <c r="R13" s="81">
        <f>Q13/Q20</f>
        <v>0.057971014492753624</v>
      </c>
      <c r="S13" s="147">
        <v>390</v>
      </c>
      <c r="T13" s="147">
        <v>378</v>
      </c>
      <c r="U13" s="82">
        <f t="shared" si="4"/>
        <v>-12</v>
      </c>
      <c r="V13" s="151">
        <f>U13/U20</f>
        <v>12</v>
      </c>
      <c r="W13" s="83">
        <f t="shared" si="6"/>
        <v>2787</v>
      </c>
      <c r="X13" s="83">
        <f t="shared" si="6"/>
        <v>2781</v>
      </c>
      <c r="Y13" s="82">
        <f t="shared" si="5"/>
        <v>-6</v>
      </c>
      <c r="Z13" s="84">
        <f>Y13/Y20</f>
        <v>-0.01775147928994083</v>
      </c>
      <c r="AA13" s="12"/>
    </row>
    <row r="14" spans="1:27" s="13" customFormat="1" ht="15">
      <c r="A14" s="160">
        <v>6</v>
      </c>
      <c r="B14" s="143" t="s">
        <v>24</v>
      </c>
      <c r="C14" s="147">
        <v>11</v>
      </c>
      <c r="D14" s="147">
        <v>10</v>
      </c>
      <c r="E14" s="82">
        <f t="shared" si="0"/>
        <v>-1</v>
      </c>
      <c r="F14" s="154">
        <f>E14/E20</f>
        <v>-0.013333333333333334</v>
      </c>
      <c r="G14" s="147">
        <v>4</v>
      </c>
      <c r="H14" s="147">
        <v>4</v>
      </c>
      <c r="I14" s="82">
        <f t="shared" si="1"/>
        <v>0</v>
      </c>
      <c r="J14" s="154">
        <f>I14/I20</f>
        <v>0</v>
      </c>
      <c r="K14" s="147">
        <v>5</v>
      </c>
      <c r="L14" s="147">
        <v>6</v>
      </c>
      <c r="M14" s="82">
        <f t="shared" si="2"/>
        <v>1</v>
      </c>
      <c r="N14" s="154">
        <f>M14/M20</f>
        <v>0.03571428571428571</v>
      </c>
      <c r="O14" s="147">
        <v>7</v>
      </c>
      <c r="P14" s="147">
        <v>6</v>
      </c>
      <c r="Q14" s="82">
        <f t="shared" si="3"/>
        <v>-1</v>
      </c>
      <c r="R14" s="81">
        <f>Q14/Q20</f>
        <v>-0.007246376811594203</v>
      </c>
      <c r="S14" s="147">
        <v>8</v>
      </c>
      <c r="T14" s="147">
        <v>6</v>
      </c>
      <c r="U14" s="82">
        <f t="shared" si="4"/>
        <v>-2</v>
      </c>
      <c r="V14" s="151">
        <f>U14/U20</f>
        <v>2</v>
      </c>
      <c r="W14" s="83">
        <f t="shared" si="6"/>
        <v>35</v>
      </c>
      <c r="X14" s="83">
        <f t="shared" si="6"/>
        <v>32</v>
      </c>
      <c r="Y14" s="82">
        <f t="shared" si="5"/>
        <v>-3</v>
      </c>
      <c r="Z14" s="84">
        <f>Y14/Y20</f>
        <v>-0.008875739644970414</v>
      </c>
      <c r="AA14" s="12"/>
    </row>
    <row r="15" spans="1:27" s="13" customFormat="1" ht="15">
      <c r="A15" s="160">
        <v>7</v>
      </c>
      <c r="B15" s="143" t="s">
        <v>25</v>
      </c>
      <c r="C15" s="147">
        <v>1240</v>
      </c>
      <c r="D15" s="147">
        <v>1238</v>
      </c>
      <c r="E15" s="82">
        <f t="shared" si="0"/>
        <v>-2</v>
      </c>
      <c r="F15" s="154">
        <f>E15/E20</f>
        <v>-0.02666666666666667</v>
      </c>
      <c r="G15" s="147">
        <v>782</v>
      </c>
      <c r="H15" s="147">
        <v>780</v>
      </c>
      <c r="I15" s="82">
        <f t="shared" si="1"/>
        <v>-2</v>
      </c>
      <c r="J15" s="154">
        <f>I15/I20</f>
        <v>-0.02040816326530612</v>
      </c>
      <c r="K15" s="147">
        <v>194</v>
      </c>
      <c r="L15" s="147">
        <v>183</v>
      </c>
      <c r="M15" s="82">
        <f t="shared" si="2"/>
        <v>-11</v>
      </c>
      <c r="N15" s="154">
        <f>M15/M20</f>
        <v>-0.39285714285714285</v>
      </c>
      <c r="O15" s="147">
        <v>1009</v>
      </c>
      <c r="P15" s="147">
        <v>1005</v>
      </c>
      <c r="Q15" s="82">
        <f t="shared" si="3"/>
        <v>-4</v>
      </c>
      <c r="R15" s="81">
        <f>Q15/Q20</f>
        <v>-0.028985507246376812</v>
      </c>
      <c r="S15" s="147">
        <v>285</v>
      </c>
      <c r="T15" s="147">
        <v>301</v>
      </c>
      <c r="U15" s="82">
        <f t="shared" si="4"/>
        <v>16</v>
      </c>
      <c r="V15" s="151">
        <f>U15/U20</f>
        <v>-16</v>
      </c>
      <c r="W15" s="83">
        <f t="shared" si="6"/>
        <v>3510</v>
      </c>
      <c r="X15" s="83">
        <f t="shared" si="6"/>
        <v>3507</v>
      </c>
      <c r="Y15" s="82">
        <f t="shared" si="5"/>
        <v>-3</v>
      </c>
      <c r="Z15" s="84">
        <f>Y15/Y20</f>
        <v>-0.008875739644970414</v>
      </c>
      <c r="AA15" s="12"/>
    </row>
    <row r="16" spans="1:27" s="13" customFormat="1" ht="15">
      <c r="A16" s="160">
        <v>8</v>
      </c>
      <c r="B16" s="143" t="s">
        <v>26</v>
      </c>
      <c r="C16" s="147">
        <v>295</v>
      </c>
      <c r="D16" s="147">
        <v>291</v>
      </c>
      <c r="E16" s="82">
        <f t="shared" si="0"/>
        <v>-4</v>
      </c>
      <c r="F16" s="154">
        <f>E16/E20</f>
        <v>-0.05333333333333334</v>
      </c>
      <c r="G16" s="147">
        <v>214</v>
      </c>
      <c r="H16" s="147">
        <v>215</v>
      </c>
      <c r="I16" s="82">
        <f t="shared" si="1"/>
        <v>1</v>
      </c>
      <c r="J16" s="154">
        <f>I16/I20</f>
        <v>0.01020408163265306</v>
      </c>
      <c r="K16" s="147">
        <v>43</v>
      </c>
      <c r="L16" s="147">
        <v>45</v>
      </c>
      <c r="M16" s="82">
        <f t="shared" si="2"/>
        <v>2</v>
      </c>
      <c r="N16" s="154">
        <f>M16/M20</f>
        <v>0.07142857142857142</v>
      </c>
      <c r="O16" s="147">
        <v>294</v>
      </c>
      <c r="P16" s="147">
        <v>295</v>
      </c>
      <c r="Q16" s="82">
        <f t="shared" si="3"/>
        <v>1</v>
      </c>
      <c r="R16" s="81">
        <f>Q16/Q20</f>
        <v>0.007246376811594203</v>
      </c>
      <c r="S16" s="147">
        <v>82</v>
      </c>
      <c r="T16" s="147">
        <v>78</v>
      </c>
      <c r="U16" s="82">
        <f t="shared" si="4"/>
        <v>-4</v>
      </c>
      <c r="V16" s="151">
        <f>U16/U20</f>
        <v>4</v>
      </c>
      <c r="W16" s="83">
        <f t="shared" si="6"/>
        <v>928</v>
      </c>
      <c r="X16" s="83">
        <f t="shared" si="6"/>
        <v>924</v>
      </c>
      <c r="Y16" s="82">
        <f t="shared" si="5"/>
        <v>-4</v>
      </c>
      <c r="Z16" s="84">
        <f>Y16/Y20</f>
        <v>-0.011834319526627219</v>
      </c>
      <c r="AA16" s="12"/>
    </row>
    <row r="17" spans="1:27" s="13" customFormat="1" ht="15">
      <c r="A17" s="160">
        <v>9</v>
      </c>
      <c r="B17" s="143" t="s">
        <v>27</v>
      </c>
      <c r="C17" s="147">
        <v>1183</v>
      </c>
      <c r="D17" s="147">
        <v>1185</v>
      </c>
      <c r="E17" s="82">
        <f t="shared" si="0"/>
        <v>2</v>
      </c>
      <c r="F17" s="154">
        <f>E17/E20</f>
        <v>0.02666666666666667</v>
      </c>
      <c r="G17" s="147">
        <v>810</v>
      </c>
      <c r="H17" s="147">
        <v>829</v>
      </c>
      <c r="I17" s="82">
        <f t="shared" si="1"/>
        <v>19</v>
      </c>
      <c r="J17" s="154">
        <f>I17/I20</f>
        <v>0.19387755102040816</v>
      </c>
      <c r="K17" s="147">
        <v>192</v>
      </c>
      <c r="L17" s="147">
        <v>210</v>
      </c>
      <c r="M17" s="82">
        <f t="shared" si="2"/>
        <v>18</v>
      </c>
      <c r="N17" s="154">
        <f>M17/M20</f>
        <v>0.6428571428571429</v>
      </c>
      <c r="O17" s="147">
        <v>1053</v>
      </c>
      <c r="P17" s="147">
        <v>1083</v>
      </c>
      <c r="Q17" s="82">
        <f t="shared" si="3"/>
        <v>30</v>
      </c>
      <c r="R17" s="81">
        <f>Q17/Q20</f>
        <v>0.21739130434782608</v>
      </c>
      <c r="S17" s="147">
        <v>378</v>
      </c>
      <c r="T17" s="147">
        <v>364</v>
      </c>
      <c r="U17" s="82">
        <f t="shared" si="4"/>
        <v>-14</v>
      </c>
      <c r="V17" s="151">
        <f>U17/U20</f>
        <v>14</v>
      </c>
      <c r="W17" s="83">
        <f t="shared" si="6"/>
        <v>3616</v>
      </c>
      <c r="X17" s="83">
        <f t="shared" si="6"/>
        <v>3671</v>
      </c>
      <c r="Y17" s="82">
        <f t="shared" si="5"/>
        <v>55</v>
      </c>
      <c r="Z17" s="84">
        <f>Y17/Y20</f>
        <v>0.16272189349112426</v>
      </c>
      <c r="AA17" s="12"/>
    </row>
    <row r="18" spans="1:27" s="13" customFormat="1" ht="15">
      <c r="A18" s="160">
        <v>10</v>
      </c>
      <c r="B18" s="142" t="s">
        <v>28</v>
      </c>
      <c r="C18" s="147">
        <v>4</v>
      </c>
      <c r="D18" s="147">
        <v>5</v>
      </c>
      <c r="E18" s="82">
        <f t="shared" si="0"/>
        <v>1</v>
      </c>
      <c r="F18" s="154">
        <f>E18/E20</f>
        <v>0.013333333333333334</v>
      </c>
      <c r="G18" s="147">
        <v>2</v>
      </c>
      <c r="H18" s="147">
        <v>4</v>
      </c>
      <c r="I18" s="82">
        <f t="shared" si="1"/>
        <v>2</v>
      </c>
      <c r="J18" s="154">
        <f>I18/I20</f>
        <v>0.02040816326530612</v>
      </c>
      <c r="K18" s="147"/>
      <c r="L18" s="147"/>
      <c r="M18" s="82">
        <f t="shared" si="2"/>
        <v>0</v>
      </c>
      <c r="N18" s="154">
        <f>M18/M20</f>
        <v>0</v>
      </c>
      <c r="O18" s="147">
        <v>1</v>
      </c>
      <c r="P18" s="147">
        <v>1</v>
      </c>
      <c r="Q18" s="82">
        <f t="shared" si="3"/>
        <v>0</v>
      </c>
      <c r="R18" s="81">
        <f>Q18/Q20</f>
        <v>0</v>
      </c>
      <c r="S18" s="147">
        <v>1</v>
      </c>
      <c r="T18" s="147">
        <v>1</v>
      </c>
      <c r="U18" s="82">
        <f t="shared" si="4"/>
        <v>0</v>
      </c>
      <c r="V18" s="151">
        <f>U18/U20</f>
        <v>0</v>
      </c>
      <c r="W18" s="83">
        <f t="shared" si="6"/>
        <v>8</v>
      </c>
      <c r="X18" s="83">
        <f t="shared" si="6"/>
        <v>11</v>
      </c>
      <c r="Y18" s="82">
        <f t="shared" si="5"/>
        <v>3</v>
      </c>
      <c r="Z18" s="84">
        <f>Y18/Y20</f>
        <v>0.008875739644970414</v>
      </c>
      <c r="AA18" s="12"/>
    </row>
    <row r="19" spans="1:27" s="13" customFormat="1" ht="15">
      <c r="A19" s="160" t="s">
        <v>142</v>
      </c>
      <c r="B19" s="142" t="s">
        <v>29</v>
      </c>
      <c r="C19" s="148">
        <v>447</v>
      </c>
      <c r="D19" s="161">
        <v>465</v>
      </c>
      <c r="E19" s="144">
        <f t="shared" si="0"/>
        <v>18</v>
      </c>
      <c r="F19" s="155">
        <f>E19/E20</f>
        <v>0.24</v>
      </c>
      <c r="G19" s="148">
        <v>485</v>
      </c>
      <c r="H19" s="161">
        <v>512</v>
      </c>
      <c r="I19" s="144">
        <f t="shared" si="1"/>
        <v>27</v>
      </c>
      <c r="J19" s="155">
        <f>I19/I20</f>
        <v>0.2755102040816326</v>
      </c>
      <c r="K19" s="148">
        <v>57</v>
      </c>
      <c r="L19" s="161">
        <v>64</v>
      </c>
      <c r="M19" s="144">
        <f t="shared" si="2"/>
        <v>7</v>
      </c>
      <c r="N19" s="155">
        <f>M19/M20</f>
        <v>0.25</v>
      </c>
      <c r="O19" s="148">
        <v>468</v>
      </c>
      <c r="P19" s="161">
        <v>513</v>
      </c>
      <c r="Q19" s="144">
        <f t="shared" si="3"/>
        <v>45</v>
      </c>
      <c r="R19" s="145">
        <f>Q19/Q20</f>
        <v>0.32608695652173914</v>
      </c>
      <c r="S19" s="148">
        <v>234</v>
      </c>
      <c r="T19" s="161">
        <v>226</v>
      </c>
      <c r="U19" s="144">
        <f t="shared" si="4"/>
        <v>-8</v>
      </c>
      <c r="V19" s="152">
        <f>U19/U20</f>
        <v>8</v>
      </c>
      <c r="W19" s="146">
        <f t="shared" si="6"/>
        <v>1691</v>
      </c>
      <c r="X19" s="83">
        <f t="shared" si="6"/>
        <v>1780</v>
      </c>
      <c r="Y19" s="82">
        <f t="shared" si="5"/>
        <v>89</v>
      </c>
      <c r="Z19" s="84">
        <f>Y19/Y20</f>
        <v>0.26331360946745563</v>
      </c>
      <c r="AA19" s="12"/>
    </row>
    <row r="20" spans="1:27" s="13" customFormat="1" ht="15.75" thickBot="1">
      <c r="A20" s="162"/>
      <c r="B20" s="163" t="s">
        <v>30</v>
      </c>
      <c r="C20" s="164">
        <f>SUM(C9:C19)</f>
        <v>7247</v>
      </c>
      <c r="D20" s="164">
        <f>SUM(D9:D19)</f>
        <v>7322</v>
      </c>
      <c r="E20" s="164">
        <f t="shared" si="0"/>
        <v>75</v>
      </c>
      <c r="F20" s="165">
        <f>E20/E20</f>
        <v>1</v>
      </c>
      <c r="G20" s="164">
        <f>SUM(G9:G19)</f>
        <v>4351</v>
      </c>
      <c r="H20" s="164">
        <f>SUM(H9:H19)</f>
        <v>4449</v>
      </c>
      <c r="I20" s="164">
        <f t="shared" si="1"/>
        <v>98</v>
      </c>
      <c r="J20" s="165">
        <f>I20/I20</f>
        <v>1</v>
      </c>
      <c r="K20" s="164">
        <f>SUM(K9:K19)</f>
        <v>880</v>
      </c>
      <c r="L20" s="164">
        <f>SUM(L9:L19)</f>
        <v>908</v>
      </c>
      <c r="M20" s="164">
        <f t="shared" si="2"/>
        <v>28</v>
      </c>
      <c r="N20" s="165">
        <f>M20/M20</f>
        <v>1</v>
      </c>
      <c r="O20" s="164">
        <f>SUM(O9:O19)</f>
        <v>5472</v>
      </c>
      <c r="P20" s="164">
        <f>SUM(P9:P19)</f>
        <v>5610</v>
      </c>
      <c r="Q20" s="164">
        <f t="shared" si="3"/>
        <v>138</v>
      </c>
      <c r="R20" s="166">
        <f>Q20/Q20</f>
        <v>1</v>
      </c>
      <c r="S20" s="164">
        <f>SUM(S9:S19)</f>
        <v>2000</v>
      </c>
      <c r="T20" s="164">
        <f>SUM(T9:T19)</f>
        <v>1999</v>
      </c>
      <c r="U20" s="164">
        <f t="shared" si="4"/>
        <v>-1</v>
      </c>
      <c r="V20" s="167">
        <f>U20/U20</f>
        <v>1</v>
      </c>
      <c r="W20" s="164">
        <f>SUM(W9:W19)</f>
        <v>19950</v>
      </c>
      <c r="X20" s="164">
        <f>SUM(X9:X19)</f>
        <v>20288</v>
      </c>
      <c r="Y20" s="164">
        <f t="shared" si="5"/>
        <v>338</v>
      </c>
      <c r="Z20" s="168">
        <f>Y20/Y20</f>
        <v>1</v>
      </c>
      <c r="AA20" s="12"/>
    </row>
    <row r="21" spans="1:27" s="13" customFormat="1" ht="15">
      <c r="A21" s="12"/>
      <c r="B21" s="12" t="s">
        <v>67</v>
      </c>
      <c r="C21" s="12"/>
      <c r="D21" s="8"/>
      <c r="E21" s="12"/>
      <c r="F21" s="153"/>
      <c r="G21" s="12"/>
      <c r="H21" s="12"/>
      <c r="I21" s="12"/>
      <c r="J21" s="153"/>
      <c r="K21" s="8"/>
      <c r="L21" s="12"/>
      <c r="M21" s="12"/>
      <c r="N21" s="153"/>
      <c r="O21" s="12"/>
      <c r="P21" s="12"/>
      <c r="Q21" s="12"/>
      <c r="R21" s="12"/>
      <c r="S21" s="12"/>
      <c r="T21" s="12"/>
      <c r="U21" s="12"/>
      <c r="V21" s="149"/>
      <c r="W21" s="12"/>
      <c r="X21" s="12"/>
      <c r="Y21" s="12"/>
      <c r="Z21" s="12"/>
      <c r="AA21" s="12"/>
    </row>
  </sheetData>
  <sheetProtection/>
  <mergeCells count="14">
    <mergeCell ref="A3:W3"/>
    <mergeCell ref="E8:F8"/>
    <mergeCell ref="I8:J8"/>
    <mergeCell ref="Q8:R8"/>
    <mergeCell ref="U8:V8"/>
    <mergeCell ref="Y8:Z8"/>
    <mergeCell ref="W7:Z7"/>
    <mergeCell ref="A5:V5"/>
    <mergeCell ref="C7:F7"/>
    <mergeCell ref="G7:J7"/>
    <mergeCell ref="O7:R7"/>
    <mergeCell ref="S7:V7"/>
    <mergeCell ref="K7:N7"/>
    <mergeCell ref="M8:N8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D13">
      <selection activeCell="F3" sqref="F3"/>
    </sheetView>
  </sheetViews>
  <sheetFormatPr defaultColWidth="9.140625" defaultRowHeight="15"/>
  <cols>
    <col min="1" max="1" width="2.28125" style="6" customWidth="1"/>
    <col min="2" max="2" width="16.8515625" style="1" customWidth="1"/>
    <col min="3" max="3" width="8.57421875" style="4" customWidth="1"/>
    <col min="4" max="4" width="5.57421875" style="3" customWidth="1"/>
    <col min="5" max="5" width="5.7109375" style="3" customWidth="1"/>
    <col min="6" max="6" width="5.00390625" style="3" customWidth="1"/>
    <col min="7" max="7" width="6.7109375" style="3" customWidth="1"/>
    <col min="8" max="8" width="6.00390625" style="3" customWidth="1"/>
    <col min="9" max="9" width="5.57421875" style="3" customWidth="1"/>
    <col min="10" max="10" width="4.57421875" style="3" customWidth="1"/>
    <col min="11" max="11" width="6.7109375" style="3" customWidth="1"/>
    <col min="12" max="12" width="6.00390625" style="3" customWidth="1"/>
    <col min="13" max="13" width="5.57421875" style="3" customWidth="1"/>
    <col min="14" max="14" width="4.28125" style="3" customWidth="1"/>
    <col min="15" max="16" width="6.421875" style="3" customWidth="1"/>
    <col min="17" max="17" width="5.57421875" style="3" customWidth="1"/>
    <col min="18" max="18" width="4.421875" style="3" customWidth="1"/>
    <col min="19" max="19" width="6.57421875" style="3" customWidth="1"/>
    <col min="20" max="20" width="5.7109375" style="3" bestFit="1" customWidth="1"/>
    <col min="21" max="21" width="5.421875" style="3" customWidth="1"/>
    <col min="22" max="22" width="4.421875" style="3" customWidth="1"/>
    <col min="23" max="23" width="6.7109375" style="3" customWidth="1"/>
    <col min="24" max="24" width="6.421875" style="3" customWidth="1"/>
    <col min="25" max="25" width="5.57421875" style="3" customWidth="1"/>
    <col min="26" max="26" width="5.28125" style="3" customWidth="1"/>
    <col min="27" max="27" width="6.7109375" style="3" customWidth="1"/>
    <col min="28" max="16384" width="9.140625" style="1" customWidth="1"/>
  </cols>
  <sheetData>
    <row r="1" spans="1:27" s="12" customFormat="1" ht="12.75">
      <c r="A1" s="18" t="s">
        <v>62</v>
      </c>
      <c r="B1" s="17"/>
      <c r="C1" s="18"/>
      <c r="D1" s="19"/>
      <c r="E1" s="19"/>
      <c r="F1" s="19"/>
      <c r="G1" s="19"/>
      <c r="H1" s="19"/>
      <c r="I1" s="19"/>
      <c r="J1" s="20"/>
      <c r="K1" s="20"/>
      <c r="L1" s="19"/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s="12" customFormat="1" ht="12.75">
      <c r="A2" s="18" t="s">
        <v>133</v>
      </c>
      <c r="B2" s="14"/>
      <c r="C2" s="18"/>
      <c r="D2" s="18"/>
      <c r="E2" s="18"/>
      <c r="F2" s="18"/>
      <c r="G2" s="18"/>
      <c r="H2" s="18"/>
      <c r="I2" s="18"/>
      <c r="J2" s="20"/>
      <c r="K2" s="20"/>
      <c r="L2" s="18"/>
      <c r="M2" s="18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s="12" customFormat="1" ht="13.5" thickBot="1">
      <c r="A3" s="21"/>
      <c r="C3" s="22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s="12" customFormat="1" ht="15.75" thickBot="1">
      <c r="A4" s="53"/>
      <c r="B4" s="54"/>
      <c r="C4" s="55"/>
      <c r="D4" s="52" t="s">
        <v>47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170"/>
    </row>
    <row r="5" spans="1:27" s="12" customFormat="1" ht="15" customHeight="1" thickBot="1">
      <c r="A5" s="23"/>
      <c r="B5" s="15" t="s">
        <v>0</v>
      </c>
      <c r="C5" s="24" t="s">
        <v>64</v>
      </c>
      <c r="D5" s="196" t="s">
        <v>15</v>
      </c>
      <c r="E5" s="197"/>
      <c r="F5" s="197"/>
      <c r="G5" s="198"/>
      <c r="H5" s="196" t="s">
        <v>68</v>
      </c>
      <c r="I5" s="197"/>
      <c r="J5" s="197" t="s">
        <v>16</v>
      </c>
      <c r="K5" s="198"/>
      <c r="L5" s="196" t="s">
        <v>16</v>
      </c>
      <c r="M5" s="197"/>
      <c r="N5" s="197" t="s">
        <v>16</v>
      </c>
      <c r="O5" s="198"/>
      <c r="P5" s="196" t="s">
        <v>17</v>
      </c>
      <c r="Q5" s="197"/>
      <c r="R5" s="197"/>
      <c r="S5" s="198"/>
      <c r="T5" s="196" t="s">
        <v>18</v>
      </c>
      <c r="U5" s="197"/>
      <c r="V5" s="197"/>
      <c r="W5" s="198"/>
      <c r="X5" s="196" t="s">
        <v>14</v>
      </c>
      <c r="Y5" s="197"/>
      <c r="Z5" s="203"/>
      <c r="AA5" s="204"/>
    </row>
    <row r="6" spans="1:27" s="12" customFormat="1" ht="13.5" thickBot="1">
      <c r="A6" s="25"/>
      <c r="B6" s="115" t="s">
        <v>1</v>
      </c>
      <c r="C6" s="116" t="s">
        <v>65</v>
      </c>
      <c r="D6" s="117" t="s">
        <v>143</v>
      </c>
      <c r="E6" s="117" t="s">
        <v>144</v>
      </c>
      <c r="F6" s="201" t="s">
        <v>35</v>
      </c>
      <c r="G6" s="201"/>
      <c r="H6" s="117" t="s">
        <v>143</v>
      </c>
      <c r="I6" s="117" t="s">
        <v>144</v>
      </c>
      <c r="J6" s="201" t="s">
        <v>35</v>
      </c>
      <c r="K6" s="201"/>
      <c r="L6" s="117" t="s">
        <v>143</v>
      </c>
      <c r="M6" s="117" t="s">
        <v>144</v>
      </c>
      <c r="N6" s="201" t="s">
        <v>35</v>
      </c>
      <c r="O6" s="201"/>
      <c r="P6" s="117" t="s">
        <v>143</v>
      </c>
      <c r="Q6" s="117" t="s">
        <v>144</v>
      </c>
      <c r="R6" s="201" t="s">
        <v>35</v>
      </c>
      <c r="S6" s="201"/>
      <c r="T6" s="117" t="s">
        <v>143</v>
      </c>
      <c r="U6" s="117" t="s">
        <v>144</v>
      </c>
      <c r="V6" s="201" t="s">
        <v>35</v>
      </c>
      <c r="W6" s="201"/>
      <c r="X6" s="117" t="s">
        <v>143</v>
      </c>
      <c r="Y6" s="117" t="s">
        <v>144</v>
      </c>
      <c r="Z6" s="202" t="s">
        <v>35</v>
      </c>
      <c r="AA6" s="198"/>
    </row>
    <row r="7" spans="1:27" s="12" customFormat="1" ht="28.5" customHeight="1">
      <c r="A7" s="68" t="s">
        <v>2</v>
      </c>
      <c r="B7" s="26" t="s">
        <v>37</v>
      </c>
      <c r="C7" s="119">
        <f>Y7/Y20</f>
        <v>0.005076892744479495</v>
      </c>
      <c r="D7" s="64">
        <v>36</v>
      </c>
      <c r="E7" s="64">
        <v>39</v>
      </c>
      <c r="F7" s="88">
        <f aca="true" t="shared" si="0" ref="F7:F20">E7-D7</f>
        <v>3</v>
      </c>
      <c r="G7" s="89">
        <f aca="true" t="shared" si="1" ref="G7:G20">F7/D7</f>
        <v>0.08333333333333333</v>
      </c>
      <c r="H7" s="64">
        <v>17</v>
      </c>
      <c r="I7" s="64">
        <v>17</v>
      </c>
      <c r="J7" s="67">
        <f>I7-H7</f>
        <v>0</v>
      </c>
      <c r="K7" s="89">
        <f>J7/H7</f>
        <v>0</v>
      </c>
      <c r="L7" s="64">
        <v>7</v>
      </c>
      <c r="M7" s="64">
        <v>7</v>
      </c>
      <c r="N7" s="67">
        <f>M7-L7</f>
        <v>0</v>
      </c>
      <c r="O7" s="89">
        <f>N7/L7</f>
        <v>0</v>
      </c>
      <c r="P7" s="64">
        <v>31</v>
      </c>
      <c r="Q7" s="64">
        <v>34</v>
      </c>
      <c r="R7" s="67">
        <f>Q7-P7</f>
        <v>3</v>
      </c>
      <c r="S7" s="89">
        <f>R7/P7</f>
        <v>0.0967741935483871</v>
      </c>
      <c r="T7" s="64">
        <v>8</v>
      </c>
      <c r="U7" s="64">
        <v>6</v>
      </c>
      <c r="V7" s="67">
        <f>U7-T7</f>
        <v>-2</v>
      </c>
      <c r="W7" s="89">
        <f>V7/T7</f>
        <v>-0.25</v>
      </c>
      <c r="X7" s="67">
        <f>D7+H7+L7+P7+T7</f>
        <v>99</v>
      </c>
      <c r="Y7" s="67">
        <f>E7+I7+M7+Q7+U7</f>
        <v>103</v>
      </c>
      <c r="Z7" s="27">
        <f>Y7-X7</f>
        <v>4</v>
      </c>
      <c r="AA7" s="171">
        <f>Z7/X7</f>
        <v>0.04040404040404041</v>
      </c>
    </row>
    <row r="8" spans="1:27" s="12" customFormat="1" ht="13.5" customHeight="1">
      <c r="A8" s="70" t="s">
        <v>42</v>
      </c>
      <c r="B8" s="26" t="s">
        <v>38</v>
      </c>
      <c r="C8" s="119">
        <f>Y8/Y20</f>
        <v>0.0031052839116719245</v>
      </c>
      <c r="D8" s="64">
        <v>24</v>
      </c>
      <c r="E8" s="64">
        <v>23</v>
      </c>
      <c r="F8" s="88">
        <f t="shared" si="0"/>
        <v>-1</v>
      </c>
      <c r="G8" s="89">
        <f t="shared" si="1"/>
        <v>-0.041666666666666664</v>
      </c>
      <c r="H8" s="64">
        <v>25</v>
      </c>
      <c r="I8" s="64">
        <v>25</v>
      </c>
      <c r="J8" s="67">
        <f aca="true" t="shared" si="2" ref="J8:J19">I8-H8</f>
        <v>0</v>
      </c>
      <c r="K8" s="89">
        <f aca="true" t="shared" si="3" ref="K8:K19">J8/H8</f>
        <v>0</v>
      </c>
      <c r="L8" s="64">
        <v>1</v>
      </c>
      <c r="M8" s="64">
        <v>1</v>
      </c>
      <c r="N8" s="67">
        <f aca="true" t="shared" si="4" ref="N8:N19">M8-L8</f>
        <v>0</v>
      </c>
      <c r="O8" s="89">
        <f aca="true" t="shared" si="5" ref="O8:O19">N8/L8</f>
        <v>0</v>
      </c>
      <c r="P8" s="64">
        <v>14</v>
      </c>
      <c r="Q8" s="64">
        <v>12</v>
      </c>
      <c r="R8" s="67">
        <f aca="true" t="shared" si="6" ref="R8:R19">Q8-P8</f>
        <v>-2</v>
      </c>
      <c r="S8" s="89">
        <f aca="true" t="shared" si="7" ref="S8:S19">R8/P8</f>
        <v>-0.14285714285714285</v>
      </c>
      <c r="T8" s="64">
        <v>2</v>
      </c>
      <c r="U8" s="64">
        <v>2</v>
      </c>
      <c r="V8" s="67">
        <f aca="true" t="shared" si="8" ref="V8:V19">U8-T8</f>
        <v>0</v>
      </c>
      <c r="W8" s="89">
        <f aca="true" t="shared" si="9" ref="W8:W19">V8/T8</f>
        <v>0</v>
      </c>
      <c r="X8" s="67">
        <f aca="true" t="shared" si="10" ref="X8:X19">D8+H8+L8+P8+T8</f>
        <v>66</v>
      </c>
      <c r="Y8" s="67">
        <f aca="true" t="shared" si="11" ref="Y8:Y19">E8+I8+M8+Q8+U8</f>
        <v>63</v>
      </c>
      <c r="Z8" s="27">
        <f aca="true" t="shared" si="12" ref="Z8:Z19">Y8-X8</f>
        <v>-3</v>
      </c>
      <c r="AA8" s="171">
        <f aca="true" t="shared" si="13" ref="AA8:AA19">Z8/X8</f>
        <v>-0.045454545454545456</v>
      </c>
    </row>
    <row r="9" spans="1:27" s="12" customFormat="1" ht="15">
      <c r="A9" s="70" t="s">
        <v>3</v>
      </c>
      <c r="B9" s="26" t="s">
        <v>4</v>
      </c>
      <c r="C9" s="119">
        <f>Y9/Y20</f>
        <v>0.12347200315457413</v>
      </c>
      <c r="D9" s="64">
        <v>947</v>
      </c>
      <c r="E9" s="64">
        <v>926</v>
      </c>
      <c r="F9" s="88">
        <f t="shared" si="0"/>
        <v>-21</v>
      </c>
      <c r="G9" s="89">
        <f t="shared" si="1"/>
        <v>-0.022175290390707498</v>
      </c>
      <c r="H9" s="64">
        <v>561</v>
      </c>
      <c r="I9" s="64">
        <v>556</v>
      </c>
      <c r="J9" s="67">
        <f t="shared" si="2"/>
        <v>-5</v>
      </c>
      <c r="K9" s="89">
        <f t="shared" si="3"/>
        <v>-0.008912655971479501</v>
      </c>
      <c r="L9" s="64">
        <v>77</v>
      </c>
      <c r="M9" s="64">
        <v>75</v>
      </c>
      <c r="N9" s="67">
        <f t="shared" si="4"/>
        <v>-2</v>
      </c>
      <c r="O9" s="89">
        <f t="shared" si="5"/>
        <v>-0.025974025974025976</v>
      </c>
      <c r="P9" s="64">
        <v>832</v>
      </c>
      <c r="Q9" s="64">
        <v>840</v>
      </c>
      <c r="R9" s="67">
        <f t="shared" si="6"/>
        <v>8</v>
      </c>
      <c r="S9" s="89">
        <f t="shared" si="7"/>
        <v>0.009615384615384616</v>
      </c>
      <c r="T9" s="64">
        <v>111</v>
      </c>
      <c r="U9" s="64">
        <v>108</v>
      </c>
      <c r="V9" s="67">
        <f t="shared" si="8"/>
        <v>-3</v>
      </c>
      <c r="W9" s="89">
        <f t="shared" si="9"/>
        <v>-0.02702702702702703</v>
      </c>
      <c r="X9" s="67">
        <f t="shared" si="10"/>
        <v>2528</v>
      </c>
      <c r="Y9" s="67">
        <f t="shared" si="11"/>
        <v>2505</v>
      </c>
      <c r="Z9" s="27">
        <f t="shared" si="12"/>
        <v>-23</v>
      </c>
      <c r="AA9" s="171">
        <f t="shared" si="13"/>
        <v>-0.009098101265822785</v>
      </c>
    </row>
    <row r="10" spans="1:27" s="12" customFormat="1" ht="51" customHeight="1">
      <c r="A10" s="70" t="s">
        <v>119</v>
      </c>
      <c r="B10" s="26" t="s">
        <v>120</v>
      </c>
      <c r="C10" s="119">
        <f>Y10/Y20</f>
        <v>0.0004929022082018927</v>
      </c>
      <c r="D10" s="64">
        <v>7</v>
      </c>
      <c r="E10" s="64">
        <v>6</v>
      </c>
      <c r="F10" s="88">
        <f t="shared" si="0"/>
        <v>-1</v>
      </c>
      <c r="G10" s="89">
        <f t="shared" si="1"/>
        <v>-0.14285714285714285</v>
      </c>
      <c r="H10" s="64"/>
      <c r="I10" s="64"/>
      <c r="J10" s="67">
        <f t="shared" si="2"/>
        <v>0</v>
      </c>
      <c r="K10" s="89" t="e">
        <f t="shared" si="3"/>
        <v>#DIV/0!</v>
      </c>
      <c r="L10" s="64"/>
      <c r="M10" s="64"/>
      <c r="N10" s="67"/>
      <c r="O10" s="89"/>
      <c r="P10" s="64">
        <v>3</v>
      </c>
      <c r="Q10" s="64">
        <v>4</v>
      </c>
      <c r="R10" s="67">
        <f t="shared" si="6"/>
        <v>1</v>
      </c>
      <c r="S10" s="89">
        <f t="shared" si="7"/>
        <v>0.3333333333333333</v>
      </c>
      <c r="T10" s="64"/>
      <c r="U10" s="64"/>
      <c r="V10" s="67"/>
      <c r="W10" s="89"/>
      <c r="X10" s="67"/>
      <c r="Y10" s="67">
        <f t="shared" si="11"/>
        <v>10</v>
      </c>
      <c r="Z10" s="27">
        <f t="shared" si="12"/>
        <v>10</v>
      </c>
      <c r="AA10" s="171" t="e">
        <f t="shared" si="13"/>
        <v>#DIV/0!</v>
      </c>
    </row>
    <row r="11" spans="1:27" s="12" customFormat="1" ht="75" customHeight="1">
      <c r="A11" s="70" t="s">
        <v>5</v>
      </c>
      <c r="B11" s="26" t="s">
        <v>44</v>
      </c>
      <c r="C11" s="119">
        <f>Y11/Y20</f>
        <v>0.0024152208201892746</v>
      </c>
      <c r="D11" s="64">
        <v>12</v>
      </c>
      <c r="E11" s="64">
        <v>11</v>
      </c>
      <c r="F11" s="88">
        <f t="shared" si="0"/>
        <v>-1</v>
      </c>
      <c r="G11" s="89">
        <f t="shared" si="1"/>
        <v>-0.08333333333333333</v>
      </c>
      <c r="H11" s="64">
        <v>10</v>
      </c>
      <c r="I11" s="64">
        <v>13</v>
      </c>
      <c r="J11" s="67">
        <f t="shared" si="2"/>
        <v>3</v>
      </c>
      <c r="K11" s="89">
        <f t="shared" si="3"/>
        <v>0.3</v>
      </c>
      <c r="L11" s="64">
        <v>3</v>
      </c>
      <c r="M11" s="64">
        <v>3</v>
      </c>
      <c r="N11" s="67">
        <f t="shared" si="4"/>
        <v>0</v>
      </c>
      <c r="O11" s="89">
        <f t="shared" si="5"/>
        <v>0</v>
      </c>
      <c r="P11" s="64">
        <v>17</v>
      </c>
      <c r="Q11" s="64">
        <v>18</v>
      </c>
      <c r="R11" s="67">
        <f t="shared" si="6"/>
        <v>1</v>
      </c>
      <c r="S11" s="89">
        <f t="shared" si="7"/>
        <v>0.058823529411764705</v>
      </c>
      <c r="T11" s="64">
        <v>1</v>
      </c>
      <c r="U11" s="64">
        <v>4</v>
      </c>
      <c r="V11" s="67">
        <f t="shared" si="8"/>
        <v>3</v>
      </c>
      <c r="W11" s="89">
        <f t="shared" si="9"/>
        <v>3</v>
      </c>
      <c r="X11" s="67">
        <f t="shared" si="10"/>
        <v>43</v>
      </c>
      <c r="Y11" s="67">
        <f t="shared" si="11"/>
        <v>49</v>
      </c>
      <c r="Z11" s="27">
        <f t="shared" si="12"/>
        <v>6</v>
      </c>
      <c r="AA11" s="171">
        <f t="shared" si="13"/>
        <v>0.13953488372093023</v>
      </c>
    </row>
    <row r="12" spans="1:27" s="12" customFormat="1" ht="15">
      <c r="A12" s="70" t="s">
        <v>6</v>
      </c>
      <c r="B12" s="26" t="s">
        <v>7</v>
      </c>
      <c r="C12" s="119">
        <f>Y12/Y20</f>
        <v>0.18651419558359622</v>
      </c>
      <c r="D12" s="64">
        <v>1248</v>
      </c>
      <c r="E12" s="64">
        <v>1270</v>
      </c>
      <c r="F12" s="88">
        <f t="shared" si="0"/>
        <v>22</v>
      </c>
      <c r="G12" s="89">
        <f t="shared" si="1"/>
        <v>0.017628205128205128</v>
      </c>
      <c r="H12" s="64">
        <v>795</v>
      </c>
      <c r="I12" s="64">
        <v>809</v>
      </c>
      <c r="J12" s="67">
        <f t="shared" si="2"/>
        <v>14</v>
      </c>
      <c r="K12" s="89">
        <f t="shared" si="3"/>
        <v>0.01761006289308176</v>
      </c>
      <c r="L12" s="64">
        <v>240</v>
      </c>
      <c r="M12" s="64">
        <v>246</v>
      </c>
      <c r="N12" s="67">
        <f t="shared" si="4"/>
        <v>6</v>
      </c>
      <c r="O12" s="89">
        <f t="shared" si="5"/>
        <v>0.025</v>
      </c>
      <c r="P12" s="64">
        <v>1015</v>
      </c>
      <c r="Q12" s="64">
        <v>1031</v>
      </c>
      <c r="R12" s="67">
        <f t="shared" si="6"/>
        <v>16</v>
      </c>
      <c r="S12" s="89">
        <f t="shared" si="7"/>
        <v>0.015763546798029555</v>
      </c>
      <c r="T12" s="64">
        <v>429</v>
      </c>
      <c r="U12" s="64">
        <v>428</v>
      </c>
      <c r="V12" s="67">
        <f t="shared" si="8"/>
        <v>-1</v>
      </c>
      <c r="W12" s="89">
        <f t="shared" si="9"/>
        <v>-0.002331002331002331</v>
      </c>
      <c r="X12" s="67">
        <f t="shared" si="10"/>
        <v>3727</v>
      </c>
      <c r="Y12" s="67">
        <f t="shared" si="11"/>
        <v>3784</v>
      </c>
      <c r="Z12" s="27">
        <f t="shared" si="12"/>
        <v>57</v>
      </c>
      <c r="AA12" s="171">
        <f t="shared" si="13"/>
        <v>0.015293801985511135</v>
      </c>
    </row>
    <row r="13" spans="1:27" s="12" customFormat="1" ht="15">
      <c r="A13" s="70" t="s">
        <v>8</v>
      </c>
      <c r="B13" s="26" t="s">
        <v>9</v>
      </c>
      <c r="C13" s="119">
        <f>Y13/Y20</f>
        <v>0.21066640378548895</v>
      </c>
      <c r="D13" s="64">
        <v>1745</v>
      </c>
      <c r="E13" s="64">
        <v>1690</v>
      </c>
      <c r="F13" s="88">
        <f t="shared" si="0"/>
        <v>-55</v>
      </c>
      <c r="G13" s="89">
        <f t="shared" si="1"/>
        <v>-0.03151862464183381</v>
      </c>
      <c r="H13" s="64">
        <v>885</v>
      </c>
      <c r="I13" s="64">
        <v>875</v>
      </c>
      <c r="J13" s="67">
        <f t="shared" si="2"/>
        <v>-10</v>
      </c>
      <c r="K13" s="89">
        <f t="shared" si="3"/>
        <v>-0.011299435028248588</v>
      </c>
      <c r="L13" s="64">
        <v>134</v>
      </c>
      <c r="M13" s="64">
        <v>137</v>
      </c>
      <c r="N13" s="67">
        <f t="shared" si="4"/>
        <v>3</v>
      </c>
      <c r="O13" s="89">
        <f t="shared" si="5"/>
        <v>0.022388059701492536</v>
      </c>
      <c r="P13" s="64">
        <v>1208</v>
      </c>
      <c r="Q13" s="64">
        <v>1198</v>
      </c>
      <c r="R13" s="67">
        <f t="shared" si="6"/>
        <v>-10</v>
      </c>
      <c r="S13" s="89">
        <f t="shared" si="7"/>
        <v>-0.008278145695364239</v>
      </c>
      <c r="T13" s="64">
        <v>387</v>
      </c>
      <c r="U13" s="64">
        <v>374</v>
      </c>
      <c r="V13" s="67">
        <f t="shared" si="8"/>
        <v>-13</v>
      </c>
      <c r="W13" s="89">
        <f t="shared" si="9"/>
        <v>-0.03359173126614987</v>
      </c>
      <c r="X13" s="67">
        <f t="shared" si="10"/>
        <v>4359</v>
      </c>
      <c r="Y13" s="67">
        <f t="shared" si="11"/>
        <v>4274</v>
      </c>
      <c r="Z13" s="27">
        <f t="shared" si="12"/>
        <v>-85</v>
      </c>
      <c r="AA13" s="171">
        <f t="shared" si="13"/>
        <v>-0.019499885294792383</v>
      </c>
    </row>
    <row r="14" spans="1:27" s="12" customFormat="1" ht="26.25">
      <c r="A14" s="70" t="s">
        <v>10</v>
      </c>
      <c r="B14" s="26" t="s">
        <v>39</v>
      </c>
      <c r="C14" s="119">
        <f>Y14/Y20</f>
        <v>0.025384463722397475</v>
      </c>
      <c r="D14" s="64">
        <v>155</v>
      </c>
      <c r="E14" s="64">
        <v>142</v>
      </c>
      <c r="F14" s="88">
        <f t="shared" si="0"/>
        <v>-13</v>
      </c>
      <c r="G14" s="89">
        <f t="shared" si="1"/>
        <v>-0.08387096774193549</v>
      </c>
      <c r="H14" s="64">
        <v>160</v>
      </c>
      <c r="I14" s="64">
        <v>169</v>
      </c>
      <c r="J14" s="67">
        <f t="shared" si="2"/>
        <v>9</v>
      </c>
      <c r="K14" s="89">
        <f t="shared" si="3"/>
        <v>0.05625</v>
      </c>
      <c r="L14" s="64">
        <v>12</v>
      </c>
      <c r="M14" s="64">
        <v>12</v>
      </c>
      <c r="N14" s="67">
        <f t="shared" si="4"/>
        <v>0</v>
      </c>
      <c r="O14" s="89">
        <f t="shared" si="5"/>
        <v>0</v>
      </c>
      <c r="P14" s="64">
        <v>152</v>
      </c>
      <c r="Q14" s="64">
        <v>153</v>
      </c>
      <c r="R14" s="67">
        <f t="shared" si="6"/>
        <v>1</v>
      </c>
      <c r="S14" s="89">
        <f t="shared" si="7"/>
        <v>0.006578947368421052</v>
      </c>
      <c r="T14" s="64">
        <v>42</v>
      </c>
      <c r="U14" s="64">
        <v>39</v>
      </c>
      <c r="V14" s="67">
        <f t="shared" si="8"/>
        <v>-3</v>
      </c>
      <c r="W14" s="89">
        <f t="shared" si="9"/>
        <v>-0.07142857142857142</v>
      </c>
      <c r="X14" s="67">
        <f t="shared" si="10"/>
        <v>521</v>
      </c>
      <c r="Y14" s="67">
        <f t="shared" si="11"/>
        <v>515</v>
      </c>
      <c r="Z14" s="27">
        <f t="shared" si="12"/>
        <v>-6</v>
      </c>
      <c r="AA14" s="171">
        <f t="shared" si="13"/>
        <v>-0.011516314779270634</v>
      </c>
    </row>
    <row r="15" spans="1:27" s="12" customFormat="1" ht="36.75" customHeight="1">
      <c r="A15" s="70" t="s">
        <v>43</v>
      </c>
      <c r="B15" s="26" t="s">
        <v>40</v>
      </c>
      <c r="C15" s="119">
        <f>Y15/Y20</f>
        <v>0.06890772870662461</v>
      </c>
      <c r="D15" s="64">
        <v>311</v>
      </c>
      <c r="E15" s="64">
        <v>299</v>
      </c>
      <c r="F15" s="88">
        <f t="shared" si="0"/>
        <v>-12</v>
      </c>
      <c r="G15" s="89">
        <f t="shared" si="1"/>
        <v>-0.03858520900321544</v>
      </c>
      <c r="H15" s="64">
        <v>306</v>
      </c>
      <c r="I15" s="64">
        <v>311</v>
      </c>
      <c r="J15" s="67">
        <f t="shared" si="2"/>
        <v>5</v>
      </c>
      <c r="K15" s="89">
        <f t="shared" si="3"/>
        <v>0.016339869281045753</v>
      </c>
      <c r="L15" s="64">
        <v>134</v>
      </c>
      <c r="M15" s="64">
        <v>148</v>
      </c>
      <c r="N15" s="67">
        <f t="shared" si="4"/>
        <v>14</v>
      </c>
      <c r="O15" s="89">
        <f t="shared" si="5"/>
        <v>0.1044776119402985</v>
      </c>
      <c r="P15" s="64">
        <v>346</v>
      </c>
      <c r="Q15" s="64">
        <v>362</v>
      </c>
      <c r="R15" s="67">
        <f t="shared" si="6"/>
        <v>16</v>
      </c>
      <c r="S15" s="89">
        <f t="shared" si="7"/>
        <v>0.046242774566473986</v>
      </c>
      <c r="T15" s="64">
        <v>270</v>
      </c>
      <c r="U15" s="64">
        <v>278</v>
      </c>
      <c r="V15" s="67">
        <f t="shared" si="8"/>
        <v>8</v>
      </c>
      <c r="W15" s="89">
        <f t="shared" si="9"/>
        <v>0.02962962962962963</v>
      </c>
      <c r="X15" s="67">
        <f t="shared" si="10"/>
        <v>1367</v>
      </c>
      <c r="Y15" s="67">
        <f t="shared" si="11"/>
        <v>1398</v>
      </c>
      <c r="Z15" s="27">
        <f t="shared" si="12"/>
        <v>31</v>
      </c>
      <c r="AA15" s="171">
        <f t="shared" si="13"/>
        <v>0.02267739575713241</v>
      </c>
    </row>
    <row r="16" spans="1:27" s="12" customFormat="1" ht="27" customHeight="1">
      <c r="A16" s="70" t="s">
        <v>50</v>
      </c>
      <c r="B16" s="26" t="s">
        <v>51</v>
      </c>
      <c r="C16" s="119">
        <f>Y16/Y20</f>
        <v>0.015378548895899053</v>
      </c>
      <c r="D16" s="64">
        <v>179</v>
      </c>
      <c r="E16" s="64">
        <v>185</v>
      </c>
      <c r="F16" s="88">
        <f t="shared" si="0"/>
        <v>6</v>
      </c>
      <c r="G16" s="89">
        <f t="shared" si="1"/>
        <v>0.0335195530726257</v>
      </c>
      <c r="H16" s="64">
        <v>35</v>
      </c>
      <c r="I16" s="64">
        <v>42</v>
      </c>
      <c r="J16" s="67">
        <f t="shared" si="2"/>
        <v>7</v>
      </c>
      <c r="K16" s="89">
        <f t="shared" si="3"/>
        <v>0.2</v>
      </c>
      <c r="L16" s="64">
        <v>7</v>
      </c>
      <c r="M16" s="64">
        <v>9</v>
      </c>
      <c r="N16" s="67">
        <f t="shared" si="4"/>
        <v>2</v>
      </c>
      <c r="O16" s="89">
        <f t="shared" si="5"/>
        <v>0.2857142857142857</v>
      </c>
      <c r="P16" s="64">
        <v>62</v>
      </c>
      <c r="Q16" s="64">
        <v>64</v>
      </c>
      <c r="R16" s="67">
        <f t="shared" si="6"/>
        <v>2</v>
      </c>
      <c r="S16" s="89">
        <f t="shared" si="7"/>
        <v>0.03225806451612903</v>
      </c>
      <c r="T16" s="64">
        <v>11</v>
      </c>
      <c r="U16" s="64">
        <v>12</v>
      </c>
      <c r="V16" s="67">
        <f t="shared" si="8"/>
        <v>1</v>
      </c>
      <c r="W16" s="89">
        <f t="shared" si="9"/>
        <v>0.09090909090909091</v>
      </c>
      <c r="X16" s="67">
        <f t="shared" si="10"/>
        <v>294</v>
      </c>
      <c r="Y16" s="67">
        <f t="shared" si="11"/>
        <v>312</v>
      </c>
      <c r="Z16" s="27">
        <f t="shared" si="12"/>
        <v>18</v>
      </c>
      <c r="AA16" s="171">
        <f t="shared" si="13"/>
        <v>0.061224489795918366</v>
      </c>
    </row>
    <row r="17" spans="1:27" s="12" customFormat="1" ht="39">
      <c r="A17" s="70" t="s">
        <v>11</v>
      </c>
      <c r="B17" s="26" t="s">
        <v>45</v>
      </c>
      <c r="C17" s="119">
        <f>Y17/Y20</f>
        <v>0.025039432176656152</v>
      </c>
      <c r="D17" s="64">
        <v>216</v>
      </c>
      <c r="E17" s="64">
        <v>262</v>
      </c>
      <c r="F17" s="88">
        <f t="shared" si="0"/>
        <v>46</v>
      </c>
      <c r="G17" s="89">
        <f t="shared" si="1"/>
        <v>0.21296296296296297</v>
      </c>
      <c r="H17" s="64">
        <v>75</v>
      </c>
      <c r="I17" s="64">
        <v>68</v>
      </c>
      <c r="J17" s="67">
        <f t="shared" si="2"/>
        <v>-7</v>
      </c>
      <c r="K17" s="89">
        <f t="shared" si="3"/>
        <v>-0.09333333333333334</v>
      </c>
      <c r="L17" s="64">
        <v>23</v>
      </c>
      <c r="M17" s="64">
        <v>26</v>
      </c>
      <c r="N17" s="67">
        <f t="shared" si="4"/>
        <v>3</v>
      </c>
      <c r="O17" s="89">
        <f t="shared" si="5"/>
        <v>0.13043478260869565</v>
      </c>
      <c r="P17" s="64">
        <v>110</v>
      </c>
      <c r="Q17" s="64">
        <v>119</v>
      </c>
      <c r="R17" s="67">
        <f t="shared" si="6"/>
        <v>9</v>
      </c>
      <c r="S17" s="89">
        <f t="shared" si="7"/>
        <v>0.08181818181818182</v>
      </c>
      <c r="T17" s="64">
        <v>30</v>
      </c>
      <c r="U17" s="64">
        <v>33</v>
      </c>
      <c r="V17" s="67">
        <f t="shared" si="8"/>
        <v>3</v>
      </c>
      <c r="W17" s="89">
        <f t="shared" si="9"/>
        <v>0.1</v>
      </c>
      <c r="X17" s="67">
        <f t="shared" si="10"/>
        <v>454</v>
      </c>
      <c r="Y17" s="67">
        <f t="shared" si="11"/>
        <v>508</v>
      </c>
      <c r="Z17" s="27">
        <f t="shared" si="12"/>
        <v>54</v>
      </c>
      <c r="AA17" s="171">
        <f t="shared" si="13"/>
        <v>0.11894273127753303</v>
      </c>
    </row>
    <row r="18" spans="1:27" s="12" customFormat="1" ht="15">
      <c r="A18" s="71"/>
      <c r="B18" s="28" t="s">
        <v>41</v>
      </c>
      <c r="C18" s="119">
        <f>Y18/Y20</f>
        <v>0.24576104100946372</v>
      </c>
      <c r="D18" s="64">
        <v>1920</v>
      </c>
      <c r="E18" s="64">
        <v>2004</v>
      </c>
      <c r="F18" s="88">
        <f t="shared" si="0"/>
        <v>84</v>
      </c>
      <c r="G18" s="89">
        <f t="shared" si="1"/>
        <v>0.04375</v>
      </c>
      <c r="H18" s="64">
        <v>996</v>
      </c>
      <c r="I18" s="64">
        <v>1051</v>
      </c>
      <c r="J18" s="67">
        <f t="shared" si="2"/>
        <v>55</v>
      </c>
      <c r="K18" s="89">
        <f t="shared" si="3"/>
        <v>0.055220883534136546</v>
      </c>
      <c r="L18" s="64">
        <v>185</v>
      </c>
      <c r="M18" s="64">
        <v>180</v>
      </c>
      <c r="N18" s="67">
        <f t="shared" si="4"/>
        <v>-5</v>
      </c>
      <c r="O18" s="89">
        <f t="shared" si="5"/>
        <v>-0.02702702702702703</v>
      </c>
      <c r="P18" s="64">
        <v>1214</v>
      </c>
      <c r="Q18" s="64">
        <v>1262</v>
      </c>
      <c r="R18" s="67">
        <f t="shared" si="6"/>
        <v>48</v>
      </c>
      <c r="S18" s="89">
        <f t="shared" si="7"/>
        <v>0.039538714991762765</v>
      </c>
      <c r="T18" s="64">
        <v>475</v>
      </c>
      <c r="U18" s="64">
        <v>489</v>
      </c>
      <c r="V18" s="67">
        <f t="shared" si="8"/>
        <v>14</v>
      </c>
      <c r="W18" s="89">
        <f t="shared" si="9"/>
        <v>0.029473684210526315</v>
      </c>
      <c r="X18" s="67">
        <f t="shared" si="10"/>
        <v>4790</v>
      </c>
      <c r="Y18" s="67">
        <f t="shared" si="11"/>
        <v>4986</v>
      </c>
      <c r="Z18" s="27">
        <f t="shared" si="12"/>
        <v>196</v>
      </c>
      <c r="AA18" s="171">
        <f t="shared" si="13"/>
        <v>0.04091858037578288</v>
      </c>
    </row>
    <row r="19" spans="1:27" s="12" customFormat="1" ht="15.75" thickBot="1">
      <c r="A19" s="172" t="s">
        <v>12</v>
      </c>
      <c r="B19" s="173" t="s">
        <v>13</v>
      </c>
      <c r="C19" s="174">
        <f>Y19/Y20</f>
        <v>0.0877858832807571</v>
      </c>
      <c r="D19" s="175">
        <v>447</v>
      </c>
      <c r="E19" s="175">
        <v>465</v>
      </c>
      <c r="F19" s="176">
        <f t="shared" si="0"/>
        <v>18</v>
      </c>
      <c r="G19" s="177">
        <f t="shared" si="1"/>
        <v>0.040268456375838924</v>
      </c>
      <c r="H19" s="175">
        <v>486</v>
      </c>
      <c r="I19" s="175">
        <v>513</v>
      </c>
      <c r="J19" s="178">
        <f t="shared" si="2"/>
        <v>27</v>
      </c>
      <c r="K19" s="177">
        <f t="shared" si="3"/>
        <v>0.05555555555555555</v>
      </c>
      <c r="L19" s="175">
        <v>57</v>
      </c>
      <c r="M19" s="175">
        <v>64</v>
      </c>
      <c r="N19" s="178">
        <f t="shared" si="4"/>
        <v>7</v>
      </c>
      <c r="O19" s="177">
        <f t="shared" si="5"/>
        <v>0.12280701754385964</v>
      </c>
      <c r="P19" s="175">
        <v>468</v>
      </c>
      <c r="Q19" s="175">
        <v>513</v>
      </c>
      <c r="R19" s="178">
        <f t="shared" si="6"/>
        <v>45</v>
      </c>
      <c r="S19" s="177">
        <f t="shared" si="7"/>
        <v>0.09615384615384616</v>
      </c>
      <c r="T19" s="175">
        <v>234</v>
      </c>
      <c r="U19" s="175">
        <v>226</v>
      </c>
      <c r="V19" s="178">
        <f t="shared" si="8"/>
        <v>-8</v>
      </c>
      <c r="W19" s="177">
        <f t="shared" si="9"/>
        <v>-0.03418803418803419</v>
      </c>
      <c r="X19" s="178">
        <f t="shared" si="10"/>
        <v>1692</v>
      </c>
      <c r="Y19" s="178">
        <f t="shared" si="11"/>
        <v>1781</v>
      </c>
      <c r="Z19" s="179">
        <f t="shared" si="12"/>
        <v>89</v>
      </c>
      <c r="AA19" s="180">
        <f t="shared" si="13"/>
        <v>0.05260047281323877</v>
      </c>
    </row>
    <row r="20" spans="1:27" s="12" customFormat="1" ht="13.5" thickBot="1">
      <c r="A20" s="169"/>
      <c r="B20" s="118" t="s">
        <v>14</v>
      </c>
      <c r="C20" s="76">
        <f>Y20/Y20</f>
        <v>1</v>
      </c>
      <c r="D20" s="32">
        <f>SUM(D7:D19)</f>
        <v>7247</v>
      </c>
      <c r="E20" s="32">
        <f>SUM(E7:E19)</f>
        <v>7322</v>
      </c>
      <c r="F20" s="33">
        <f t="shared" si="0"/>
        <v>75</v>
      </c>
      <c r="G20" s="86">
        <f t="shared" si="1"/>
        <v>0.010349109976542018</v>
      </c>
      <c r="H20" s="32">
        <f>SUM(H7:H19)</f>
        <v>4351</v>
      </c>
      <c r="I20" s="35">
        <f>SUM(I7:I19)</f>
        <v>4449</v>
      </c>
      <c r="J20" s="33">
        <f>I20-H20</f>
        <v>98</v>
      </c>
      <c r="K20" s="34">
        <f>J20/H20</f>
        <v>0.02252355780280395</v>
      </c>
      <c r="L20" s="32">
        <f>SUM(L7:L19)</f>
        <v>880</v>
      </c>
      <c r="M20" s="35">
        <f>SUM(M7:M19)</f>
        <v>908</v>
      </c>
      <c r="N20" s="33">
        <f>M20-L20</f>
        <v>28</v>
      </c>
      <c r="O20" s="34">
        <f>N20/L20</f>
        <v>0.031818181818181815</v>
      </c>
      <c r="P20" s="32">
        <f>SUM(P7:P19)</f>
        <v>5472</v>
      </c>
      <c r="Q20" s="32">
        <f>SUM(Q7:Q19)</f>
        <v>5610</v>
      </c>
      <c r="R20" s="33">
        <f>Q20-P20</f>
        <v>138</v>
      </c>
      <c r="S20" s="34">
        <f>R20/P20</f>
        <v>0.025219298245614034</v>
      </c>
      <c r="T20" s="32">
        <f>SUM(T7:T19)</f>
        <v>2000</v>
      </c>
      <c r="U20" s="32">
        <f>SUM(U7:U19)</f>
        <v>1999</v>
      </c>
      <c r="V20" s="33">
        <f>U20-T20</f>
        <v>-1</v>
      </c>
      <c r="W20" s="34">
        <f>V20/T20</f>
        <v>-0.0005</v>
      </c>
      <c r="X20" s="87">
        <f>D20+H20+L20+P20+T20</f>
        <v>19950</v>
      </c>
      <c r="Y20" s="87">
        <f>E20+I20+M20+Q20+U20</f>
        <v>20288</v>
      </c>
      <c r="Z20" s="87">
        <f>Y20-X20</f>
        <v>338</v>
      </c>
      <c r="AA20" s="34">
        <f>Z20/X20</f>
        <v>0.01694235588972431</v>
      </c>
    </row>
    <row r="21" spans="1:26" ht="12.75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</row>
    <row r="22" spans="1:26" ht="12.75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</row>
    <row r="23" spans="1:26" ht="12.75">
      <c r="A23" s="5"/>
      <c r="B23" s="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5" ht="12.75">
      <c r="C25" s="9"/>
    </row>
  </sheetData>
  <sheetProtection/>
  <mergeCells count="13">
    <mergeCell ref="H5:K5"/>
    <mergeCell ref="P5:S5"/>
    <mergeCell ref="T5:W5"/>
    <mergeCell ref="A21:Z22"/>
    <mergeCell ref="V6:W6"/>
    <mergeCell ref="Z6:AA6"/>
    <mergeCell ref="N6:O6"/>
    <mergeCell ref="X5:AA5"/>
    <mergeCell ref="L5:O5"/>
    <mergeCell ref="F6:G6"/>
    <mergeCell ref="J6:K6"/>
    <mergeCell ref="R6:S6"/>
    <mergeCell ref="D5:G5"/>
  </mergeCells>
  <printOptions/>
  <pageMargins left="0.15748031496062992" right="0.1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C1">
      <selection activeCell="W26" sqref="W26"/>
    </sheetView>
  </sheetViews>
  <sheetFormatPr defaultColWidth="9.140625" defaultRowHeight="15"/>
  <cols>
    <col min="1" max="1" width="2.28125" style="6" customWidth="1"/>
    <col min="2" max="2" width="17.7109375" style="1" customWidth="1"/>
    <col min="3" max="3" width="6.00390625" style="1" customWidth="1"/>
    <col min="4" max="4" width="5.140625" style="1" customWidth="1"/>
    <col min="5" max="5" width="5.7109375" style="1" customWidth="1"/>
    <col min="6" max="7" width="6.00390625" style="1" customWidth="1"/>
    <col min="8" max="8" width="5.140625" style="1" customWidth="1"/>
    <col min="9" max="9" width="5.7109375" style="1" customWidth="1"/>
    <col min="10" max="11" width="6.00390625" style="1" customWidth="1"/>
    <col min="12" max="12" width="5.140625" style="1" customWidth="1"/>
    <col min="13" max="13" width="5.7109375" style="1" customWidth="1"/>
    <col min="14" max="15" width="6.00390625" style="1" customWidth="1"/>
    <col min="16" max="16" width="5.140625" style="1" customWidth="1"/>
    <col min="17" max="17" width="5.7109375" style="1" customWidth="1"/>
    <col min="18" max="19" width="6.00390625" style="1" customWidth="1"/>
    <col min="20" max="20" width="5.140625" style="1" customWidth="1"/>
    <col min="21" max="21" width="5.7109375" style="1" customWidth="1"/>
    <col min="22" max="23" width="6.00390625" style="1" customWidth="1"/>
    <col min="24" max="24" width="5.140625" style="1" customWidth="1"/>
    <col min="25" max="25" width="6.57421875" style="1" customWidth="1"/>
    <col min="26" max="26" width="6.00390625" style="1" customWidth="1"/>
    <col min="27" max="16384" width="9.140625" style="1" customWidth="1"/>
  </cols>
  <sheetData>
    <row r="1" spans="1:2" s="12" customFormat="1" ht="12.75">
      <c r="A1" s="14" t="s">
        <v>71</v>
      </c>
      <c r="B1" s="17"/>
    </row>
    <row r="2" spans="1:2" s="12" customFormat="1" ht="12.75">
      <c r="A2" s="18"/>
      <c r="B2" s="14"/>
    </row>
    <row r="3" s="12" customFormat="1" ht="13.5" thickBot="1">
      <c r="A3" s="21"/>
    </row>
    <row r="4" spans="1:26" s="12" customFormat="1" ht="15" customHeight="1" thickBot="1">
      <c r="A4" s="212"/>
      <c r="B4" s="15" t="s">
        <v>0</v>
      </c>
      <c r="C4" s="210" t="s">
        <v>125</v>
      </c>
      <c r="D4" s="206"/>
      <c r="E4" s="206"/>
      <c r="F4" s="207"/>
      <c r="G4" s="210" t="s">
        <v>127</v>
      </c>
      <c r="H4" s="206"/>
      <c r="I4" s="206"/>
      <c r="J4" s="207"/>
      <c r="K4" s="210" t="s">
        <v>130</v>
      </c>
      <c r="L4" s="206"/>
      <c r="M4" s="206"/>
      <c r="N4" s="207"/>
      <c r="O4" s="210" t="s">
        <v>131</v>
      </c>
      <c r="P4" s="206"/>
      <c r="Q4" s="206"/>
      <c r="R4" s="207"/>
      <c r="S4" s="210" t="s">
        <v>132</v>
      </c>
      <c r="T4" s="206"/>
      <c r="U4" s="206"/>
      <c r="V4" s="207"/>
      <c r="W4" s="205" t="s">
        <v>138</v>
      </c>
      <c r="X4" s="206"/>
      <c r="Y4" s="206"/>
      <c r="Z4" s="207"/>
    </row>
    <row r="5" spans="1:26" s="12" customFormat="1" ht="15.75" customHeight="1" thickBot="1">
      <c r="A5" s="213"/>
      <c r="B5" s="16" t="s">
        <v>1</v>
      </c>
      <c r="C5" s="107" t="s">
        <v>72</v>
      </c>
      <c r="D5" s="65" t="s">
        <v>36</v>
      </c>
      <c r="E5" s="208" t="s">
        <v>73</v>
      </c>
      <c r="F5" s="209"/>
      <c r="G5" s="107" t="s">
        <v>72</v>
      </c>
      <c r="H5" s="65" t="s">
        <v>36</v>
      </c>
      <c r="I5" s="208" t="s">
        <v>73</v>
      </c>
      <c r="J5" s="209"/>
      <c r="K5" s="107" t="s">
        <v>72</v>
      </c>
      <c r="L5" s="65" t="s">
        <v>36</v>
      </c>
      <c r="M5" s="208" t="s">
        <v>73</v>
      </c>
      <c r="N5" s="209"/>
      <c r="O5" s="107" t="s">
        <v>72</v>
      </c>
      <c r="P5" s="65" t="s">
        <v>36</v>
      </c>
      <c r="Q5" s="208" t="s">
        <v>73</v>
      </c>
      <c r="R5" s="209"/>
      <c r="S5" s="107" t="s">
        <v>72</v>
      </c>
      <c r="T5" s="65" t="s">
        <v>36</v>
      </c>
      <c r="U5" s="208" t="s">
        <v>73</v>
      </c>
      <c r="V5" s="211"/>
      <c r="W5" s="181" t="s">
        <v>72</v>
      </c>
      <c r="X5" s="65" t="s">
        <v>36</v>
      </c>
      <c r="Y5" s="208" t="s">
        <v>73</v>
      </c>
      <c r="Z5" s="209"/>
    </row>
    <row r="6" spans="1:26" s="12" customFormat="1" ht="28.5" customHeight="1">
      <c r="A6" s="68" t="s">
        <v>2</v>
      </c>
      <c r="B6" s="26" t="s">
        <v>37</v>
      </c>
      <c r="C6" s="111">
        <v>77</v>
      </c>
      <c r="D6" s="66">
        <v>0</v>
      </c>
      <c r="E6" s="67">
        <v>-3</v>
      </c>
      <c r="F6" s="69">
        <v>-0.038</v>
      </c>
      <c r="G6" s="111">
        <v>78</v>
      </c>
      <c r="H6" s="66">
        <f>G6/G19</f>
        <v>0.004607206142941524</v>
      </c>
      <c r="I6" s="67">
        <f>G6-C6</f>
        <v>1</v>
      </c>
      <c r="J6" s="69">
        <f>I6/C6</f>
        <v>0.012987012987012988</v>
      </c>
      <c r="K6" s="111">
        <v>87</v>
      </c>
      <c r="L6" s="66">
        <f>K6/K19</f>
        <v>0.004853556485355648</v>
      </c>
      <c r="M6" s="67">
        <f>K6-G6</f>
        <v>9</v>
      </c>
      <c r="N6" s="69">
        <f>M6/G6</f>
        <v>0.11538461538461539</v>
      </c>
      <c r="O6" s="111">
        <v>94</v>
      </c>
      <c r="P6" s="66">
        <f>O6/O19</f>
        <v>0.004865928149911999</v>
      </c>
      <c r="Q6" s="67">
        <f aca="true" t="shared" si="0" ref="Q6:Q19">O6-K6</f>
        <v>7</v>
      </c>
      <c r="R6" s="69">
        <f aca="true" t="shared" si="1" ref="R6:R19">Q6/K6</f>
        <v>0.08045977011494253</v>
      </c>
      <c r="S6" s="111">
        <v>99</v>
      </c>
      <c r="T6" s="66">
        <f>S6/S19</f>
        <v>0.004962406015037594</v>
      </c>
      <c r="U6" s="67">
        <f aca="true" t="shared" si="2" ref="U6:U19">S6-O6</f>
        <v>5</v>
      </c>
      <c r="V6" s="106">
        <f aca="true" t="shared" si="3" ref="V6:V19">U6/O6</f>
        <v>0.05319148936170213</v>
      </c>
      <c r="W6" s="111">
        <v>103</v>
      </c>
      <c r="X6" s="66">
        <f>W6/W19</f>
        <v>0.005076892744479495</v>
      </c>
      <c r="Y6" s="67">
        <f aca="true" t="shared" si="4" ref="Y6:Y19">W6-S6</f>
        <v>4</v>
      </c>
      <c r="Z6" s="69">
        <f aca="true" t="shared" si="5" ref="Z6:Z19">Y6/S6</f>
        <v>0.04040404040404041</v>
      </c>
    </row>
    <row r="7" spans="1:26" s="12" customFormat="1" ht="13.5" customHeight="1">
      <c r="A7" s="70" t="s">
        <v>42</v>
      </c>
      <c r="B7" s="26" t="s">
        <v>38</v>
      </c>
      <c r="C7" s="111">
        <v>34</v>
      </c>
      <c r="D7" s="66">
        <v>0</v>
      </c>
      <c r="E7" s="67">
        <v>-5</v>
      </c>
      <c r="F7" s="69">
        <v>-0.128</v>
      </c>
      <c r="G7" s="111">
        <v>35</v>
      </c>
      <c r="H7" s="66">
        <f>G7/G19</f>
        <v>0.002067336089781453</v>
      </c>
      <c r="I7" s="67">
        <f>G7-C7</f>
        <v>1</v>
      </c>
      <c r="J7" s="69">
        <f>I7/C7</f>
        <v>0.029411764705882353</v>
      </c>
      <c r="K7" s="111">
        <v>43</v>
      </c>
      <c r="L7" s="66">
        <f>K7/K19</f>
        <v>0.002398884239888424</v>
      </c>
      <c r="M7" s="67">
        <f>K7-G7</f>
        <v>8</v>
      </c>
      <c r="N7" s="69">
        <f>M7/G7</f>
        <v>0.22857142857142856</v>
      </c>
      <c r="O7" s="111">
        <v>56</v>
      </c>
      <c r="P7" s="66">
        <f>O7/O19</f>
        <v>0.0028988508127135316</v>
      </c>
      <c r="Q7" s="67">
        <f t="shared" si="0"/>
        <v>13</v>
      </c>
      <c r="R7" s="69">
        <f t="shared" si="1"/>
        <v>0.3023255813953488</v>
      </c>
      <c r="S7" s="111">
        <v>66</v>
      </c>
      <c r="T7" s="66">
        <f>S7/S19</f>
        <v>0.0033082706766917294</v>
      </c>
      <c r="U7" s="67">
        <f t="shared" si="2"/>
        <v>10</v>
      </c>
      <c r="V7" s="106">
        <f t="shared" si="3"/>
        <v>0.17857142857142858</v>
      </c>
      <c r="W7" s="111">
        <v>63</v>
      </c>
      <c r="X7" s="66">
        <f>W7/W19</f>
        <v>0.0031052839116719245</v>
      </c>
      <c r="Y7" s="67">
        <f t="shared" si="4"/>
        <v>-3</v>
      </c>
      <c r="Z7" s="69">
        <f t="shared" si="5"/>
        <v>-0.045454545454545456</v>
      </c>
    </row>
    <row r="8" spans="1:26" s="12" customFormat="1" ht="15">
      <c r="A8" s="70" t="s">
        <v>3</v>
      </c>
      <c r="B8" s="26" t="s">
        <v>4</v>
      </c>
      <c r="C8" s="111">
        <v>1963</v>
      </c>
      <c r="D8" s="66">
        <v>0.12</v>
      </c>
      <c r="E8" s="67">
        <v>25</v>
      </c>
      <c r="F8" s="69">
        <v>0.013</v>
      </c>
      <c r="G8" s="111">
        <v>2046</v>
      </c>
      <c r="H8" s="66">
        <f>G8/G19</f>
        <v>0.12085056113408152</v>
      </c>
      <c r="I8" s="67">
        <f>G8-C8</f>
        <v>83</v>
      </c>
      <c r="J8" s="69">
        <f>I8/C8</f>
        <v>0.04228222109016811</v>
      </c>
      <c r="K8" s="111">
        <v>2269</v>
      </c>
      <c r="L8" s="66">
        <f>K8/K19</f>
        <v>0.12658298465829845</v>
      </c>
      <c r="M8" s="67">
        <f>K8-G8</f>
        <v>223</v>
      </c>
      <c r="N8" s="69">
        <f>M8/G8</f>
        <v>0.10899315738025415</v>
      </c>
      <c r="O8" s="111">
        <v>2472</v>
      </c>
      <c r="P8" s="66">
        <f>O8/O19</f>
        <v>0.12796355730406875</v>
      </c>
      <c r="Q8" s="67">
        <f t="shared" si="0"/>
        <v>203</v>
      </c>
      <c r="R8" s="69">
        <f t="shared" si="1"/>
        <v>0.08946672542970471</v>
      </c>
      <c r="S8" s="111">
        <v>2528</v>
      </c>
      <c r="T8" s="66">
        <f>S8/S19</f>
        <v>0.12671679197994987</v>
      </c>
      <c r="U8" s="67">
        <f t="shared" si="2"/>
        <v>56</v>
      </c>
      <c r="V8" s="106">
        <f t="shared" si="3"/>
        <v>0.022653721682847898</v>
      </c>
      <c r="W8" s="111">
        <v>2505</v>
      </c>
      <c r="X8" s="66">
        <f>W8/W19</f>
        <v>0.12347200315457413</v>
      </c>
      <c r="Y8" s="67">
        <f t="shared" si="4"/>
        <v>-23</v>
      </c>
      <c r="Z8" s="69">
        <f t="shared" si="5"/>
        <v>-0.009098101265822785</v>
      </c>
    </row>
    <row r="9" spans="1:26" s="12" customFormat="1" ht="51.75">
      <c r="A9" s="70" t="s">
        <v>119</v>
      </c>
      <c r="B9" s="26" t="s">
        <v>120</v>
      </c>
      <c r="C9" s="111">
        <v>9</v>
      </c>
      <c r="D9" s="66">
        <v>0</v>
      </c>
      <c r="E9" s="67">
        <v>1</v>
      </c>
      <c r="F9" s="69">
        <v>0.025</v>
      </c>
      <c r="G9" s="111">
        <v>8</v>
      </c>
      <c r="H9" s="66">
        <f>G9/G19</f>
        <v>0.00047253396337861784</v>
      </c>
      <c r="I9" s="67"/>
      <c r="J9" s="69"/>
      <c r="K9" s="111">
        <v>13</v>
      </c>
      <c r="L9" s="66">
        <f>K9/K19</f>
        <v>0.0007252440725244073</v>
      </c>
      <c r="M9" s="67">
        <f>K9-G9</f>
        <v>5</v>
      </c>
      <c r="N9" s="69">
        <f>M9/G9</f>
        <v>0.625</v>
      </c>
      <c r="O9" s="111">
        <v>11</v>
      </c>
      <c r="P9" s="66">
        <f>O9/O19</f>
        <v>0.0005694171239258723</v>
      </c>
      <c r="Q9" s="67">
        <f t="shared" si="0"/>
        <v>-2</v>
      </c>
      <c r="R9" s="69">
        <f t="shared" si="1"/>
        <v>-0.15384615384615385</v>
      </c>
      <c r="S9" s="111">
        <v>10</v>
      </c>
      <c r="T9" s="66">
        <f>S9/S19</f>
        <v>0.0005012531328320802</v>
      </c>
      <c r="U9" s="67">
        <f t="shared" si="2"/>
        <v>-1</v>
      </c>
      <c r="V9" s="106">
        <f t="shared" si="3"/>
        <v>-0.09090909090909091</v>
      </c>
      <c r="W9" s="111">
        <v>10</v>
      </c>
      <c r="X9" s="66">
        <f>W9/W19</f>
        <v>0.0004929022082018927</v>
      </c>
      <c r="Y9" s="67">
        <f t="shared" si="4"/>
        <v>0</v>
      </c>
      <c r="Z9" s="69">
        <f t="shared" si="5"/>
        <v>0</v>
      </c>
    </row>
    <row r="10" spans="1:26" s="12" customFormat="1" ht="78.75" customHeight="1">
      <c r="A10" s="70" t="s">
        <v>5</v>
      </c>
      <c r="B10" s="26" t="s">
        <v>44</v>
      </c>
      <c r="C10" s="111">
        <v>41</v>
      </c>
      <c r="D10" s="66">
        <v>0</v>
      </c>
      <c r="E10" s="67">
        <v>1</v>
      </c>
      <c r="F10" s="69">
        <v>0.025</v>
      </c>
      <c r="G10" s="111">
        <v>42</v>
      </c>
      <c r="H10" s="66">
        <f>G10/G19</f>
        <v>0.0024808033077377434</v>
      </c>
      <c r="I10" s="67">
        <f aca="true" t="shared" si="6" ref="I10:I19">G10-C10</f>
        <v>1</v>
      </c>
      <c r="J10" s="69">
        <f aca="true" t="shared" si="7" ref="J10:J19">I10/C10</f>
        <v>0.024390243902439025</v>
      </c>
      <c r="K10" s="111">
        <v>44</v>
      </c>
      <c r="L10" s="66">
        <f>K10/K19</f>
        <v>0.0024546722454672244</v>
      </c>
      <c r="M10" s="67">
        <f aca="true" t="shared" si="8" ref="M10:M19">K10-G10</f>
        <v>2</v>
      </c>
      <c r="N10" s="69">
        <f aca="true" t="shared" si="9" ref="N10:N19">M10/G10</f>
        <v>0.047619047619047616</v>
      </c>
      <c r="O10" s="111">
        <v>44</v>
      </c>
      <c r="P10" s="66">
        <f>O10/O19</f>
        <v>0.002277668495703489</v>
      </c>
      <c r="Q10" s="67">
        <f t="shared" si="0"/>
        <v>0</v>
      </c>
      <c r="R10" s="69">
        <f t="shared" si="1"/>
        <v>0</v>
      </c>
      <c r="S10" s="111">
        <v>43</v>
      </c>
      <c r="T10" s="66">
        <f>S10/S19</f>
        <v>0.002155388471177945</v>
      </c>
      <c r="U10" s="67">
        <f t="shared" si="2"/>
        <v>-1</v>
      </c>
      <c r="V10" s="106">
        <f t="shared" si="3"/>
        <v>-0.022727272727272728</v>
      </c>
      <c r="W10" s="111">
        <v>49</v>
      </c>
      <c r="X10" s="66">
        <f>W10/W19</f>
        <v>0.0024152208201892746</v>
      </c>
      <c r="Y10" s="67">
        <f t="shared" si="4"/>
        <v>6</v>
      </c>
      <c r="Z10" s="69">
        <f t="shared" si="5"/>
        <v>0.13953488372093023</v>
      </c>
    </row>
    <row r="11" spans="1:26" s="12" customFormat="1" ht="15">
      <c r="A11" s="70" t="s">
        <v>6</v>
      </c>
      <c r="B11" s="26" t="s">
        <v>7</v>
      </c>
      <c r="C11" s="111">
        <v>2979</v>
      </c>
      <c r="D11" s="66">
        <v>0.18</v>
      </c>
      <c r="E11" s="67">
        <v>-71</v>
      </c>
      <c r="F11" s="69">
        <v>-0.023</v>
      </c>
      <c r="G11" s="111">
        <v>3045</v>
      </c>
      <c r="H11" s="66">
        <f>G11/G19</f>
        <v>0.17985823981098642</v>
      </c>
      <c r="I11" s="67">
        <f t="shared" si="6"/>
        <v>66</v>
      </c>
      <c r="J11" s="69">
        <f t="shared" si="7"/>
        <v>0.022155085599194362</v>
      </c>
      <c r="K11" s="111">
        <v>3363</v>
      </c>
      <c r="L11" s="66">
        <f>K11/K19</f>
        <v>0.18761506276150627</v>
      </c>
      <c r="M11" s="67">
        <f t="shared" si="8"/>
        <v>318</v>
      </c>
      <c r="N11" s="69">
        <f t="shared" si="9"/>
        <v>0.10443349753694581</v>
      </c>
      <c r="O11" s="111">
        <v>3630</v>
      </c>
      <c r="P11" s="66">
        <f>O11/O19</f>
        <v>0.18790765089553785</v>
      </c>
      <c r="Q11" s="67">
        <f t="shared" si="0"/>
        <v>267</v>
      </c>
      <c r="R11" s="69">
        <f t="shared" si="1"/>
        <v>0.07939339875111508</v>
      </c>
      <c r="S11" s="111">
        <v>3727</v>
      </c>
      <c r="T11" s="66">
        <f>S11/S19</f>
        <v>0.1868170426065163</v>
      </c>
      <c r="U11" s="67">
        <f t="shared" si="2"/>
        <v>97</v>
      </c>
      <c r="V11" s="106">
        <f t="shared" si="3"/>
        <v>0.02672176308539945</v>
      </c>
      <c r="W11" s="111">
        <v>3784</v>
      </c>
      <c r="X11" s="66">
        <f>W11/W19</f>
        <v>0.18651419558359622</v>
      </c>
      <c r="Y11" s="67">
        <f t="shared" si="4"/>
        <v>57</v>
      </c>
      <c r="Z11" s="69">
        <f t="shared" si="5"/>
        <v>0.015293801985511135</v>
      </c>
    </row>
    <row r="12" spans="1:26" s="12" customFormat="1" ht="15">
      <c r="A12" s="70" t="s">
        <v>8</v>
      </c>
      <c r="B12" s="26" t="s">
        <v>9</v>
      </c>
      <c r="C12" s="111">
        <v>3494</v>
      </c>
      <c r="D12" s="66">
        <v>0.21</v>
      </c>
      <c r="E12" s="67">
        <v>58</v>
      </c>
      <c r="F12" s="69">
        <v>0.017</v>
      </c>
      <c r="G12" s="111">
        <v>3724</v>
      </c>
      <c r="H12" s="66">
        <f>G12/G19</f>
        <v>0.2199645599527466</v>
      </c>
      <c r="I12" s="67">
        <f t="shared" si="6"/>
        <v>230</v>
      </c>
      <c r="J12" s="69">
        <f t="shared" si="7"/>
        <v>0.0658271322266743</v>
      </c>
      <c r="K12" s="111">
        <v>3944</v>
      </c>
      <c r="L12" s="66">
        <f>K12/K19</f>
        <v>0.2200278940027894</v>
      </c>
      <c r="M12" s="67">
        <f t="shared" si="8"/>
        <v>220</v>
      </c>
      <c r="N12" s="69">
        <f t="shared" si="9"/>
        <v>0.05907626208378088</v>
      </c>
      <c r="O12" s="111">
        <v>4240</v>
      </c>
      <c r="P12" s="66">
        <f>O12/O19</f>
        <v>0.21948441867688168</v>
      </c>
      <c r="Q12" s="67">
        <f t="shared" si="0"/>
        <v>296</v>
      </c>
      <c r="R12" s="69">
        <f t="shared" si="1"/>
        <v>0.07505070993914807</v>
      </c>
      <c r="S12" s="111">
        <v>4359</v>
      </c>
      <c r="T12" s="66">
        <f>S12/S19</f>
        <v>0.21849624060150377</v>
      </c>
      <c r="U12" s="67">
        <f t="shared" si="2"/>
        <v>119</v>
      </c>
      <c r="V12" s="106">
        <f t="shared" si="3"/>
        <v>0.028066037735849057</v>
      </c>
      <c r="W12" s="111">
        <v>4274</v>
      </c>
      <c r="X12" s="66">
        <f>W12/W19</f>
        <v>0.21066640378548895</v>
      </c>
      <c r="Y12" s="67">
        <f t="shared" si="4"/>
        <v>-85</v>
      </c>
      <c r="Z12" s="69">
        <f t="shared" si="5"/>
        <v>-0.019499885294792383</v>
      </c>
    </row>
    <row r="13" spans="1:26" s="12" customFormat="1" ht="26.25">
      <c r="A13" s="70" t="s">
        <v>10</v>
      </c>
      <c r="B13" s="26" t="s">
        <v>39</v>
      </c>
      <c r="C13" s="111">
        <v>477</v>
      </c>
      <c r="D13" s="66">
        <v>0.03</v>
      </c>
      <c r="E13" s="67">
        <v>-10</v>
      </c>
      <c r="F13" s="69">
        <v>-0.021</v>
      </c>
      <c r="G13" s="111">
        <v>466</v>
      </c>
      <c r="H13" s="66">
        <f>G13/G19</f>
        <v>0.027525103366804488</v>
      </c>
      <c r="I13" s="67">
        <f t="shared" si="6"/>
        <v>-11</v>
      </c>
      <c r="J13" s="69">
        <f t="shared" si="7"/>
        <v>-0.023060796645702306</v>
      </c>
      <c r="K13" s="111">
        <v>498</v>
      </c>
      <c r="L13" s="66">
        <f>K13/K19</f>
        <v>0.027782426778242678</v>
      </c>
      <c r="M13" s="67">
        <f t="shared" si="8"/>
        <v>32</v>
      </c>
      <c r="N13" s="69">
        <f t="shared" si="9"/>
        <v>0.06866952789699571</v>
      </c>
      <c r="O13" s="111">
        <v>507</v>
      </c>
      <c r="P13" s="66">
        <f>O13/O19</f>
        <v>0.026244952893674293</v>
      </c>
      <c r="Q13" s="67">
        <f t="shared" si="0"/>
        <v>9</v>
      </c>
      <c r="R13" s="69">
        <f t="shared" si="1"/>
        <v>0.018072289156626505</v>
      </c>
      <c r="S13" s="111">
        <v>521</v>
      </c>
      <c r="T13" s="66">
        <f>S13/S19</f>
        <v>0.02611528822055138</v>
      </c>
      <c r="U13" s="67">
        <f t="shared" si="2"/>
        <v>14</v>
      </c>
      <c r="V13" s="106">
        <f t="shared" si="3"/>
        <v>0.027613412228796843</v>
      </c>
      <c r="W13" s="111">
        <v>515</v>
      </c>
      <c r="X13" s="66">
        <f>W13/W19</f>
        <v>0.025384463722397475</v>
      </c>
      <c r="Y13" s="67">
        <f t="shared" si="4"/>
        <v>-6</v>
      </c>
      <c r="Z13" s="69">
        <f t="shared" si="5"/>
        <v>-0.011516314779270634</v>
      </c>
    </row>
    <row r="14" spans="1:26" s="12" customFormat="1" ht="36.75" customHeight="1">
      <c r="A14" s="70" t="s">
        <v>43</v>
      </c>
      <c r="B14" s="26" t="s">
        <v>40</v>
      </c>
      <c r="C14" s="111">
        <v>1254</v>
      </c>
      <c r="D14" s="66">
        <v>0.08</v>
      </c>
      <c r="E14" s="67">
        <v>-76</v>
      </c>
      <c r="F14" s="69">
        <v>-0.057</v>
      </c>
      <c r="G14" s="111">
        <v>1200</v>
      </c>
      <c r="H14" s="66">
        <f>G14/G19</f>
        <v>0.07088009450679268</v>
      </c>
      <c r="I14" s="67">
        <f t="shared" si="6"/>
        <v>-54</v>
      </c>
      <c r="J14" s="69">
        <f t="shared" si="7"/>
        <v>-0.0430622009569378</v>
      </c>
      <c r="K14" s="111">
        <v>1212</v>
      </c>
      <c r="L14" s="66">
        <f>K14/K19</f>
        <v>0.06761506276150628</v>
      </c>
      <c r="M14" s="67">
        <f t="shared" si="8"/>
        <v>12</v>
      </c>
      <c r="N14" s="69">
        <f t="shared" si="9"/>
        <v>0.01</v>
      </c>
      <c r="O14" s="111">
        <v>1297</v>
      </c>
      <c r="P14" s="66">
        <f>O14/O19</f>
        <v>0.06713945543016875</v>
      </c>
      <c r="Q14" s="67">
        <f t="shared" si="0"/>
        <v>85</v>
      </c>
      <c r="R14" s="69">
        <f t="shared" si="1"/>
        <v>0.07013201320132013</v>
      </c>
      <c r="S14" s="111">
        <v>1367</v>
      </c>
      <c r="T14" s="66">
        <f>S14/S19</f>
        <v>0.06852130325814536</v>
      </c>
      <c r="U14" s="67">
        <f t="shared" si="2"/>
        <v>70</v>
      </c>
      <c r="V14" s="106">
        <f t="shared" si="3"/>
        <v>0.05397070161912105</v>
      </c>
      <c r="W14" s="111">
        <v>1398</v>
      </c>
      <c r="X14" s="66">
        <f>W14/W19</f>
        <v>0.06890772870662461</v>
      </c>
      <c r="Y14" s="67">
        <f t="shared" si="4"/>
        <v>31</v>
      </c>
      <c r="Z14" s="69">
        <f t="shared" si="5"/>
        <v>0.02267739575713241</v>
      </c>
    </row>
    <row r="15" spans="1:26" s="12" customFormat="1" ht="27" customHeight="1">
      <c r="A15" s="70" t="s">
        <v>50</v>
      </c>
      <c r="B15" s="26" t="s">
        <v>51</v>
      </c>
      <c r="C15" s="111">
        <v>209</v>
      </c>
      <c r="D15" s="66">
        <v>0.01</v>
      </c>
      <c r="E15" s="67">
        <v>-15</v>
      </c>
      <c r="F15" s="69">
        <v>-0.067</v>
      </c>
      <c r="G15" s="111">
        <v>220</v>
      </c>
      <c r="H15" s="66">
        <f>G15/G19</f>
        <v>0.01299468399291199</v>
      </c>
      <c r="I15" s="67">
        <f t="shared" si="6"/>
        <v>11</v>
      </c>
      <c r="J15" s="69">
        <f t="shared" si="7"/>
        <v>0.05263157894736842</v>
      </c>
      <c r="K15" s="111">
        <v>222</v>
      </c>
      <c r="L15" s="66">
        <f>K15/K19</f>
        <v>0.012384937238493723</v>
      </c>
      <c r="M15" s="67">
        <f t="shared" si="8"/>
        <v>2</v>
      </c>
      <c r="N15" s="69">
        <f t="shared" si="9"/>
        <v>0.00909090909090909</v>
      </c>
      <c r="O15" s="111">
        <v>269</v>
      </c>
      <c r="P15" s="66">
        <f>O15/O19</f>
        <v>0.013924836939641786</v>
      </c>
      <c r="Q15" s="67">
        <f t="shared" si="0"/>
        <v>47</v>
      </c>
      <c r="R15" s="69">
        <f t="shared" si="1"/>
        <v>0.21171171171171171</v>
      </c>
      <c r="S15" s="111">
        <v>294</v>
      </c>
      <c r="T15" s="66">
        <f>S15/S19</f>
        <v>0.014736842105263158</v>
      </c>
      <c r="U15" s="67">
        <f t="shared" si="2"/>
        <v>25</v>
      </c>
      <c r="V15" s="106">
        <f t="shared" si="3"/>
        <v>0.09293680297397769</v>
      </c>
      <c r="W15" s="111">
        <v>312</v>
      </c>
      <c r="X15" s="66">
        <f>W15/W19</f>
        <v>0.015378548895899053</v>
      </c>
      <c r="Y15" s="67">
        <f t="shared" si="4"/>
        <v>18</v>
      </c>
      <c r="Z15" s="69">
        <f t="shared" si="5"/>
        <v>0.061224489795918366</v>
      </c>
    </row>
    <row r="16" spans="1:26" s="12" customFormat="1" ht="39">
      <c r="A16" s="70" t="s">
        <v>11</v>
      </c>
      <c r="B16" s="26" t="s">
        <v>45</v>
      </c>
      <c r="C16" s="111">
        <v>459</v>
      </c>
      <c r="D16" s="66">
        <v>0.03</v>
      </c>
      <c r="E16" s="67">
        <v>131</v>
      </c>
      <c r="F16" s="69">
        <v>0.399</v>
      </c>
      <c r="G16" s="111">
        <v>473</v>
      </c>
      <c r="H16" s="66">
        <f>G16/G19</f>
        <v>0.02793857058476078</v>
      </c>
      <c r="I16" s="67">
        <f t="shared" si="6"/>
        <v>14</v>
      </c>
      <c r="J16" s="69">
        <f t="shared" si="7"/>
        <v>0.030501089324618737</v>
      </c>
      <c r="K16" s="111">
        <v>479</v>
      </c>
      <c r="L16" s="66">
        <f>K16/K19</f>
        <v>0.026722454672245467</v>
      </c>
      <c r="M16" s="67">
        <f t="shared" si="8"/>
        <v>6</v>
      </c>
      <c r="N16" s="69">
        <f t="shared" si="9"/>
        <v>0.012684989429175475</v>
      </c>
      <c r="O16" s="111">
        <v>484</v>
      </c>
      <c r="P16" s="66">
        <f>O16/O19</f>
        <v>0.02505435345273838</v>
      </c>
      <c r="Q16" s="67">
        <f t="shared" si="0"/>
        <v>5</v>
      </c>
      <c r="R16" s="69">
        <f t="shared" si="1"/>
        <v>0.010438413361169102</v>
      </c>
      <c r="S16" s="111">
        <v>454</v>
      </c>
      <c r="T16" s="66">
        <f>S16/S19</f>
        <v>0.02275689223057644</v>
      </c>
      <c r="U16" s="67">
        <f t="shared" si="2"/>
        <v>-30</v>
      </c>
      <c r="V16" s="106">
        <f t="shared" si="3"/>
        <v>-0.06198347107438017</v>
      </c>
      <c r="W16" s="111">
        <v>508</v>
      </c>
      <c r="X16" s="66">
        <f>W16/W19</f>
        <v>0.025039432176656152</v>
      </c>
      <c r="Y16" s="67">
        <f t="shared" si="4"/>
        <v>54</v>
      </c>
      <c r="Z16" s="69">
        <f t="shared" si="5"/>
        <v>0.11894273127753303</v>
      </c>
    </row>
    <row r="17" spans="1:26" s="12" customFormat="1" ht="15">
      <c r="A17" s="71"/>
      <c r="B17" s="28" t="s">
        <v>41</v>
      </c>
      <c r="C17" s="111">
        <v>4097</v>
      </c>
      <c r="D17" s="66">
        <v>0.25</v>
      </c>
      <c r="E17" s="67">
        <v>-163</v>
      </c>
      <c r="F17" s="69">
        <v>-0.038</v>
      </c>
      <c r="G17" s="111">
        <v>4045</v>
      </c>
      <c r="H17" s="66">
        <f>G17/G19</f>
        <v>0.23892498523331365</v>
      </c>
      <c r="I17" s="67">
        <f t="shared" si="6"/>
        <v>-52</v>
      </c>
      <c r="J17" s="69">
        <f t="shared" si="7"/>
        <v>-0.012692213814986576</v>
      </c>
      <c r="K17" s="111">
        <v>4194</v>
      </c>
      <c r="L17" s="66">
        <f>K17/K19</f>
        <v>0.23397489539748953</v>
      </c>
      <c r="M17" s="67">
        <f t="shared" si="8"/>
        <v>149</v>
      </c>
      <c r="N17" s="69">
        <f t="shared" si="9"/>
        <v>0.03683559950556242</v>
      </c>
      <c r="O17" s="111">
        <v>4516</v>
      </c>
      <c r="P17" s="66">
        <f>O17/O19</f>
        <v>0.23377161196811264</v>
      </c>
      <c r="Q17" s="67">
        <f t="shared" si="0"/>
        <v>322</v>
      </c>
      <c r="R17" s="69">
        <f t="shared" si="1"/>
        <v>0.07677634716261325</v>
      </c>
      <c r="S17" s="111">
        <v>4790</v>
      </c>
      <c r="T17" s="66">
        <f>S17/S19</f>
        <v>0.24010025062656642</v>
      </c>
      <c r="U17" s="67">
        <f t="shared" si="2"/>
        <v>274</v>
      </c>
      <c r="V17" s="106">
        <f t="shared" si="3"/>
        <v>0.060673162090345435</v>
      </c>
      <c r="W17" s="111">
        <v>4986</v>
      </c>
      <c r="X17" s="66">
        <f>W17/W19</f>
        <v>0.24576104100946372</v>
      </c>
      <c r="Y17" s="67">
        <f t="shared" si="4"/>
        <v>196</v>
      </c>
      <c r="Z17" s="69">
        <f t="shared" si="5"/>
        <v>0.04091858037578288</v>
      </c>
    </row>
    <row r="18" spans="1:26" s="12" customFormat="1" ht="15.75" thickBot="1">
      <c r="A18" s="72" t="s">
        <v>12</v>
      </c>
      <c r="B18" s="29" t="s">
        <v>13</v>
      </c>
      <c r="C18" s="111">
        <v>1537</v>
      </c>
      <c r="D18" s="66">
        <v>0.09</v>
      </c>
      <c r="E18" s="67">
        <v>-13</v>
      </c>
      <c r="F18" s="69">
        <v>-0.008</v>
      </c>
      <c r="G18" s="111">
        <v>1548</v>
      </c>
      <c r="H18" s="66">
        <f>G18/G19</f>
        <v>0.09143532191376255</v>
      </c>
      <c r="I18" s="67">
        <f t="shared" si="6"/>
        <v>11</v>
      </c>
      <c r="J18" s="69">
        <f t="shared" si="7"/>
        <v>0.0071567989590110605</v>
      </c>
      <c r="K18" s="111">
        <v>1557</v>
      </c>
      <c r="L18" s="66">
        <f>K18/K19</f>
        <v>0.08686192468619247</v>
      </c>
      <c r="M18" s="67">
        <f t="shared" si="8"/>
        <v>9</v>
      </c>
      <c r="N18" s="69">
        <f t="shared" si="9"/>
        <v>0.005813953488372093</v>
      </c>
      <c r="O18" s="111">
        <v>1698</v>
      </c>
      <c r="P18" s="66">
        <f>O18/O19</f>
        <v>0.087897297856921</v>
      </c>
      <c r="Q18" s="67">
        <f t="shared" si="0"/>
        <v>141</v>
      </c>
      <c r="R18" s="69">
        <f t="shared" si="1"/>
        <v>0.0905587668593449</v>
      </c>
      <c r="S18" s="111">
        <v>1692</v>
      </c>
      <c r="T18" s="66">
        <f>S18/S19</f>
        <v>0.08481203007518796</v>
      </c>
      <c r="U18" s="67">
        <f t="shared" si="2"/>
        <v>-6</v>
      </c>
      <c r="V18" s="106">
        <f t="shared" si="3"/>
        <v>-0.0035335689045936395</v>
      </c>
      <c r="W18" s="111">
        <v>1781</v>
      </c>
      <c r="X18" s="66">
        <f>W18/W19</f>
        <v>0.0877858832807571</v>
      </c>
      <c r="Y18" s="67">
        <f t="shared" si="4"/>
        <v>89</v>
      </c>
      <c r="Z18" s="69">
        <f t="shared" si="5"/>
        <v>0.05260047281323877</v>
      </c>
    </row>
    <row r="19" spans="1:26" s="12" customFormat="1" ht="13.5" thickBot="1">
      <c r="A19" s="30"/>
      <c r="B19" s="31" t="s">
        <v>14</v>
      </c>
      <c r="C19" s="85">
        <f>SUM(C6:C18)</f>
        <v>16630</v>
      </c>
      <c r="D19" s="73">
        <v>1</v>
      </c>
      <c r="E19" s="74">
        <v>-142</v>
      </c>
      <c r="F19" s="75">
        <v>-0.008</v>
      </c>
      <c r="G19" s="85">
        <f>SUM(G6:G18)</f>
        <v>16930</v>
      </c>
      <c r="H19" s="73">
        <f>G19/G19</f>
        <v>1</v>
      </c>
      <c r="I19" s="74">
        <f t="shared" si="6"/>
        <v>300</v>
      </c>
      <c r="J19" s="75">
        <f t="shared" si="7"/>
        <v>0.01803968731208659</v>
      </c>
      <c r="K19" s="85">
        <f>SUM(K6:K18)</f>
        <v>17925</v>
      </c>
      <c r="L19" s="73">
        <f>K19/K19</f>
        <v>1</v>
      </c>
      <c r="M19" s="74">
        <f t="shared" si="8"/>
        <v>995</v>
      </c>
      <c r="N19" s="75">
        <f t="shared" si="9"/>
        <v>0.058771411695215596</v>
      </c>
      <c r="O19" s="85">
        <f>SUM(O6:O18)</f>
        <v>19318</v>
      </c>
      <c r="P19" s="73">
        <f>O19/O19</f>
        <v>1</v>
      </c>
      <c r="Q19" s="74">
        <f t="shared" si="0"/>
        <v>1393</v>
      </c>
      <c r="R19" s="75">
        <f t="shared" si="1"/>
        <v>0.07771269177126917</v>
      </c>
      <c r="S19" s="85">
        <f>SUM(S6:S18)</f>
        <v>19950</v>
      </c>
      <c r="T19" s="73">
        <f>S19/S19</f>
        <v>1</v>
      </c>
      <c r="U19" s="74">
        <f t="shared" si="2"/>
        <v>632</v>
      </c>
      <c r="V19" s="75">
        <f t="shared" si="3"/>
        <v>0.032715602029195566</v>
      </c>
      <c r="W19" s="85">
        <f>SUM(W6:W18)</f>
        <v>20288</v>
      </c>
      <c r="X19" s="73">
        <f>W19/W19</f>
        <v>1</v>
      </c>
      <c r="Y19" s="74">
        <f t="shared" si="4"/>
        <v>338</v>
      </c>
      <c r="Z19" s="75">
        <f t="shared" si="5"/>
        <v>0.01694235588972431</v>
      </c>
    </row>
    <row r="20" spans="1:2" ht="12.75">
      <c r="A20" s="200"/>
      <c r="B20" s="200"/>
    </row>
    <row r="21" spans="1:2" ht="12.75">
      <c r="A21" s="200"/>
      <c r="B21" s="200"/>
    </row>
    <row r="22" spans="1:2" ht="12.75">
      <c r="A22" s="5"/>
      <c r="B22" s="2"/>
    </row>
  </sheetData>
  <sheetProtection/>
  <mergeCells count="14">
    <mergeCell ref="A20:B21"/>
    <mergeCell ref="A4:A5"/>
    <mergeCell ref="C4:F4"/>
    <mergeCell ref="E5:F5"/>
    <mergeCell ref="K4:N4"/>
    <mergeCell ref="M5:N5"/>
    <mergeCell ref="G4:J4"/>
    <mergeCell ref="I5:J5"/>
    <mergeCell ref="W4:Z4"/>
    <mergeCell ref="Y5:Z5"/>
    <mergeCell ref="S4:V4"/>
    <mergeCell ref="U5:V5"/>
    <mergeCell ref="O4:R4"/>
    <mergeCell ref="Q5:R5"/>
  </mergeCells>
  <printOptions/>
  <pageMargins left="0.15748031496062992" right="0.1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C1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1.28125" style="0" customWidth="1"/>
    <col min="2" max="2" width="8.7109375" style="0" customWidth="1"/>
    <col min="3" max="3" width="7.7109375" style="0" customWidth="1"/>
    <col min="4" max="4" width="8.140625" style="0" customWidth="1"/>
    <col min="5" max="5" width="8.00390625" style="0" customWidth="1"/>
    <col min="6" max="6" width="7.57421875" style="0" customWidth="1"/>
    <col min="7" max="7" width="6.7109375" style="0" customWidth="1"/>
    <col min="8" max="8" width="6.8515625" style="0" customWidth="1"/>
    <col min="9" max="9" width="7.00390625" style="0" customWidth="1"/>
    <col min="10" max="10" width="7.140625" style="0" customWidth="1"/>
    <col min="11" max="11" width="6.8515625" style="0" customWidth="1"/>
    <col min="12" max="12" width="7.140625" style="0" customWidth="1"/>
    <col min="13" max="13" width="8.00390625" style="0" customWidth="1"/>
  </cols>
  <sheetData>
    <row r="3" spans="1:26" s="91" customFormat="1" ht="12.75">
      <c r="A3" s="90" t="s">
        <v>87</v>
      </c>
      <c r="C3" s="92"/>
      <c r="D3" s="92"/>
      <c r="E3" s="92"/>
      <c r="F3" s="92"/>
      <c r="G3" s="92"/>
      <c r="H3" s="93"/>
      <c r="I3" s="92"/>
      <c r="J3" s="92"/>
      <c r="K3" s="92"/>
      <c r="N3" s="92"/>
      <c r="O3" s="92"/>
      <c r="P3" s="92"/>
      <c r="Q3" s="92"/>
      <c r="R3" s="92"/>
      <c r="S3" s="92"/>
      <c r="V3" s="94"/>
      <c r="W3" s="94"/>
      <c r="X3" s="94"/>
      <c r="Y3" s="94"/>
      <c r="Z3" s="94"/>
    </row>
    <row r="4" spans="1:26" s="91" customFormat="1" ht="12.75">
      <c r="A4" s="90" t="s">
        <v>145</v>
      </c>
      <c r="B4" s="95"/>
      <c r="C4" s="90"/>
      <c r="D4" s="90"/>
      <c r="E4" s="90"/>
      <c r="F4" s="90"/>
      <c r="G4" s="90"/>
      <c r="H4" s="96"/>
      <c r="V4" s="94"/>
      <c r="W4" s="94"/>
      <c r="X4" s="94"/>
      <c r="Y4" s="94"/>
      <c r="Z4" s="94"/>
    </row>
    <row r="5" spans="1:26" s="8" customFormat="1" ht="12.75">
      <c r="A5" s="45"/>
      <c r="B5" s="7"/>
      <c r="C5" s="45"/>
      <c r="D5" s="45"/>
      <c r="E5" s="45"/>
      <c r="F5" s="45"/>
      <c r="G5" s="45"/>
      <c r="H5" s="60"/>
      <c r="V5" s="44"/>
      <c r="W5" s="44"/>
      <c r="X5" s="44"/>
      <c r="Y5" s="44"/>
      <c r="Z5" s="44"/>
    </row>
    <row r="6" s="8" customFormat="1" ht="13.5" thickBot="1">
      <c r="A6" s="7"/>
    </row>
    <row r="7" spans="1:29" s="8" customFormat="1" ht="15">
      <c r="A7" s="98"/>
      <c r="B7" s="214" t="s">
        <v>88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6"/>
      <c r="AC7" s="8" t="s">
        <v>57</v>
      </c>
    </row>
    <row r="8" spans="1:29" s="8" customFormat="1" ht="15">
      <c r="A8" s="112" t="s">
        <v>89</v>
      </c>
      <c r="B8" s="217" t="s">
        <v>74</v>
      </c>
      <c r="C8" s="217"/>
      <c r="D8" s="217" t="s">
        <v>75</v>
      </c>
      <c r="E8" s="217"/>
      <c r="F8" s="217" t="s">
        <v>76</v>
      </c>
      <c r="G8" s="217"/>
      <c r="H8" s="217" t="s">
        <v>77</v>
      </c>
      <c r="I8" s="217"/>
      <c r="J8" s="217" t="s">
        <v>78</v>
      </c>
      <c r="K8" s="217"/>
      <c r="L8" s="217" t="s">
        <v>30</v>
      </c>
      <c r="M8" s="218"/>
      <c r="AC8" s="8" t="s">
        <v>49</v>
      </c>
    </row>
    <row r="9" spans="1:29" s="8" customFormat="1" ht="15">
      <c r="A9" s="113"/>
      <c r="B9" s="99" t="s">
        <v>48</v>
      </c>
      <c r="C9" s="99" t="s">
        <v>36</v>
      </c>
      <c r="D9" s="99" t="s">
        <v>48</v>
      </c>
      <c r="E9" s="99" t="s">
        <v>36</v>
      </c>
      <c r="F9" s="99" t="s">
        <v>48</v>
      </c>
      <c r="G9" s="99" t="s">
        <v>36</v>
      </c>
      <c r="H9" s="99" t="s">
        <v>48</v>
      </c>
      <c r="I9" s="99" t="s">
        <v>36</v>
      </c>
      <c r="J9" s="99" t="s">
        <v>48</v>
      </c>
      <c r="K9" s="99" t="s">
        <v>36</v>
      </c>
      <c r="L9" s="99" t="s">
        <v>48</v>
      </c>
      <c r="M9" s="100" t="s">
        <v>36</v>
      </c>
      <c r="AC9" s="50" t="s">
        <v>52</v>
      </c>
    </row>
    <row r="10" spans="1:29" s="8" customFormat="1" ht="15">
      <c r="A10" s="114" t="s">
        <v>79</v>
      </c>
      <c r="B10" s="64">
        <v>178</v>
      </c>
      <c r="C10" s="101">
        <f>B10/B18</f>
        <v>0.024310297732859875</v>
      </c>
      <c r="D10" s="64">
        <v>158</v>
      </c>
      <c r="E10" s="101">
        <f>D10/D18</f>
        <v>0.035513598561474485</v>
      </c>
      <c r="F10" s="64">
        <v>16</v>
      </c>
      <c r="G10" s="101">
        <f>F10/F18</f>
        <v>0.01762114537444934</v>
      </c>
      <c r="H10" s="64">
        <v>158</v>
      </c>
      <c r="I10" s="101">
        <f>H10/H18</f>
        <v>0.028163992869875223</v>
      </c>
      <c r="J10" s="64">
        <v>71</v>
      </c>
      <c r="K10" s="101">
        <f>J10/J18</f>
        <v>0.03551775887943972</v>
      </c>
      <c r="L10" s="102">
        <f aca="true" t="shared" si="0" ref="L10:L18">B10+D10+F10+H10+J10</f>
        <v>581</v>
      </c>
      <c r="M10" s="101">
        <f>L10/L18</f>
        <v>0.028637618296529967</v>
      </c>
      <c r="AC10" s="8" t="s">
        <v>53</v>
      </c>
    </row>
    <row r="11" spans="1:13" s="8" customFormat="1" ht="15">
      <c r="A11" s="114" t="s">
        <v>80</v>
      </c>
      <c r="B11" s="64">
        <v>12</v>
      </c>
      <c r="C11" s="101">
        <f>B11/B18</f>
        <v>0.0016388964763725759</v>
      </c>
      <c r="D11" s="64">
        <v>7</v>
      </c>
      <c r="E11" s="101">
        <f>D11/D18</f>
        <v>0.001573387278040009</v>
      </c>
      <c r="F11" s="64"/>
      <c r="G11" s="101">
        <f>F11/F18</f>
        <v>0</v>
      </c>
      <c r="H11" s="64">
        <v>22</v>
      </c>
      <c r="I11" s="101">
        <f>H11/H18</f>
        <v>0.00392156862745098</v>
      </c>
      <c r="J11" s="64">
        <v>2</v>
      </c>
      <c r="K11" s="101">
        <f>J11/J18</f>
        <v>0.0010005002501250625</v>
      </c>
      <c r="L11" s="102">
        <f t="shared" si="0"/>
        <v>43</v>
      </c>
      <c r="M11" s="101">
        <f>L11/L18</f>
        <v>0.0021194794952681386</v>
      </c>
    </row>
    <row r="12" spans="1:29" s="8" customFormat="1" ht="15">
      <c r="A12" s="114" t="s">
        <v>81</v>
      </c>
      <c r="B12" s="64">
        <v>6267</v>
      </c>
      <c r="C12" s="101">
        <f>B12/B18</f>
        <v>0.8559136847855777</v>
      </c>
      <c r="D12" s="64">
        <v>3722</v>
      </c>
      <c r="E12" s="101">
        <f>D12/D18</f>
        <v>0.8365924926949876</v>
      </c>
      <c r="F12" s="64">
        <v>766</v>
      </c>
      <c r="G12" s="101">
        <f>F12/F18</f>
        <v>0.8436123348017621</v>
      </c>
      <c r="H12" s="64">
        <v>4752</v>
      </c>
      <c r="I12" s="101">
        <f>H12/H18</f>
        <v>0.8470588235294118</v>
      </c>
      <c r="J12" s="64">
        <v>1435</v>
      </c>
      <c r="K12" s="101">
        <f>J12/J18</f>
        <v>0.7178589294647324</v>
      </c>
      <c r="L12" s="102">
        <f t="shared" si="0"/>
        <v>16942</v>
      </c>
      <c r="M12" s="101">
        <f>L12/L18</f>
        <v>0.8350749211356467</v>
      </c>
      <c r="AC12" s="8" t="s">
        <v>54</v>
      </c>
    </row>
    <row r="13" spans="1:29" s="8" customFormat="1" ht="15">
      <c r="A13" s="114" t="s">
        <v>82</v>
      </c>
      <c r="B13" s="64">
        <v>562</v>
      </c>
      <c r="C13" s="101">
        <f>B13/B18</f>
        <v>0.0767549849767823</v>
      </c>
      <c r="D13" s="64">
        <v>418</v>
      </c>
      <c r="E13" s="101">
        <f>D13/D18</f>
        <v>0.09395369746010339</v>
      </c>
      <c r="F13" s="64">
        <v>94</v>
      </c>
      <c r="G13" s="101">
        <f>F13/F18</f>
        <v>0.10352422907488987</v>
      </c>
      <c r="H13" s="64">
        <v>562</v>
      </c>
      <c r="I13" s="101">
        <f>H13/H18</f>
        <v>0.10017825311942959</v>
      </c>
      <c r="J13" s="64">
        <v>272</v>
      </c>
      <c r="K13" s="101">
        <f>J13/J18</f>
        <v>0.1360680340170085</v>
      </c>
      <c r="L13" s="102">
        <f t="shared" si="0"/>
        <v>1908</v>
      </c>
      <c r="M13" s="101">
        <f>L13/L18</f>
        <v>0.09404574132492113</v>
      </c>
      <c r="AC13" s="8" t="s">
        <v>55</v>
      </c>
    </row>
    <row r="14" spans="1:13" s="8" customFormat="1" ht="15">
      <c r="A14" s="114" t="s">
        <v>83</v>
      </c>
      <c r="B14" s="64">
        <v>3</v>
      </c>
      <c r="C14" s="101">
        <f>B14/B18</f>
        <v>0.00040972411909314397</v>
      </c>
      <c r="D14" s="64">
        <v>3</v>
      </c>
      <c r="E14" s="101">
        <f>D14/D18</f>
        <v>0.0006743088334457181</v>
      </c>
      <c r="F14" s="64"/>
      <c r="G14" s="101">
        <f>F14/F18</f>
        <v>0</v>
      </c>
      <c r="H14" s="64">
        <v>12</v>
      </c>
      <c r="I14" s="101">
        <f>H14/H18</f>
        <v>0.0021390374331550803</v>
      </c>
      <c r="J14" s="64">
        <v>7</v>
      </c>
      <c r="K14" s="101">
        <f>J14/J18</f>
        <v>0.003501750875437719</v>
      </c>
      <c r="L14" s="102">
        <f t="shared" si="0"/>
        <v>25</v>
      </c>
      <c r="M14" s="101">
        <f>L14/L18</f>
        <v>0.0012322555205047318</v>
      </c>
    </row>
    <row r="15" spans="1:13" s="8" customFormat="1" ht="15">
      <c r="A15" s="114" t="s">
        <v>84</v>
      </c>
      <c r="B15" s="64">
        <v>4</v>
      </c>
      <c r="C15" s="101">
        <f>B15/B18</f>
        <v>0.0005462988254575252</v>
      </c>
      <c r="D15" s="64">
        <v>1</v>
      </c>
      <c r="E15" s="101">
        <f>D15/D18</f>
        <v>0.0002247696111485727</v>
      </c>
      <c r="F15" s="64"/>
      <c r="G15" s="101">
        <f>F15/F18</f>
        <v>0</v>
      </c>
      <c r="H15" s="64">
        <v>4</v>
      </c>
      <c r="I15" s="101">
        <f>H15/H18</f>
        <v>0.00071301247771836</v>
      </c>
      <c r="J15" s="64">
        <v>2</v>
      </c>
      <c r="K15" s="101">
        <f>J15/J18</f>
        <v>0.0010005002501250625</v>
      </c>
      <c r="L15" s="102">
        <f t="shared" si="0"/>
        <v>11</v>
      </c>
      <c r="M15" s="101">
        <f>L15/L18</f>
        <v>0.000542192429022082</v>
      </c>
    </row>
    <row r="16" spans="1:13" s="8" customFormat="1" ht="15">
      <c r="A16" s="114" t="s">
        <v>85</v>
      </c>
      <c r="B16" s="64">
        <v>210</v>
      </c>
      <c r="C16" s="101">
        <f>B16/B18</f>
        <v>0.028680688336520075</v>
      </c>
      <c r="D16" s="64">
        <v>90</v>
      </c>
      <c r="E16" s="101">
        <f>D16/D18</f>
        <v>0.020229265003371546</v>
      </c>
      <c r="F16" s="64">
        <v>5</v>
      </c>
      <c r="G16" s="101">
        <f>F16/F18</f>
        <v>0.005506607929515419</v>
      </c>
      <c r="H16" s="64">
        <v>86</v>
      </c>
      <c r="I16" s="101">
        <f>H16/H18</f>
        <v>0.015329768270944741</v>
      </c>
      <c r="J16" s="64">
        <v>176</v>
      </c>
      <c r="K16" s="101">
        <f>J16/J18</f>
        <v>0.0880440220110055</v>
      </c>
      <c r="L16" s="102">
        <f t="shared" si="0"/>
        <v>567</v>
      </c>
      <c r="M16" s="101">
        <f>L16/L18</f>
        <v>0.02794755520504732</v>
      </c>
    </row>
    <row r="17" spans="1:29" s="8" customFormat="1" ht="15">
      <c r="A17" s="114" t="s">
        <v>86</v>
      </c>
      <c r="B17" s="64">
        <v>86</v>
      </c>
      <c r="C17" s="101">
        <f>B17/B18</f>
        <v>0.011745424747336794</v>
      </c>
      <c r="D17" s="64">
        <v>50</v>
      </c>
      <c r="E17" s="101">
        <f>D17/D18</f>
        <v>0.011238480557428635</v>
      </c>
      <c r="F17" s="64">
        <v>27</v>
      </c>
      <c r="G17" s="101">
        <f>F17/F18</f>
        <v>0.02973568281938326</v>
      </c>
      <c r="H17" s="64">
        <v>14</v>
      </c>
      <c r="I17" s="101">
        <f>H17/H18</f>
        <v>0.0024955436720142605</v>
      </c>
      <c r="J17" s="64">
        <v>34</v>
      </c>
      <c r="K17" s="101">
        <f>J17/J18</f>
        <v>0.017008504252126064</v>
      </c>
      <c r="L17" s="102">
        <f t="shared" si="0"/>
        <v>211</v>
      </c>
      <c r="M17" s="101">
        <f>L17/L18</f>
        <v>0.010400236593059936</v>
      </c>
      <c r="AC17" s="8" t="s">
        <v>56</v>
      </c>
    </row>
    <row r="18" spans="1:13" s="97" customFormat="1" ht="15.75" thickBot="1">
      <c r="A18" s="103" t="s">
        <v>14</v>
      </c>
      <c r="B18" s="104">
        <f>SUM(B10:B17)</f>
        <v>7322</v>
      </c>
      <c r="C18" s="105">
        <f>B18/B18</f>
        <v>1</v>
      </c>
      <c r="D18" s="104">
        <f>SUM(D10:D17)</f>
        <v>4449</v>
      </c>
      <c r="E18" s="105">
        <f>D18/D18</f>
        <v>1</v>
      </c>
      <c r="F18" s="104">
        <f>SUM(F10:F17)</f>
        <v>908</v>
      </c>
      <c r="G18" s="105">
        <f>F18/F18</f>
        <v>1</v>
      </c>
      <c r="H18" s="104">
        <f>SUM(H10:H17)</f>
        <v>5610</v>
      </c>
      <c r="I18" s="105">
        <f>H18/H18</f>
        <v>1</v>
      </c>
      <c r="J18" s="104">
        <f>SUM(J10:J17)</f>
        <v>1999</v>
      </c>
      <c r="K18" s="105">
        <f>J18/J18</f>
        <v>1</v>
      </c>
      <c r="L18" s="104">
        <f t="shared" si="0"/>
        <v>20288</v>
      </c>
      <c r="M18" s="105">
        <f>L18/L18</f>
        <v>1</v>
      </c>
    </row>
  </sheetData>
  <sheetProtection/>
  <mergeCells count="7">
    <mergeCell ref="B7:M7"/>
    <mergeCell ref="B8:C8"/>
    <mergeCell ref="D8:E8"/>
    <mergeCell ref="L8:M8"/>
    <mergeCell ref="F8:G8"/>
    <mergeCell ref="H8:I8"/>
    <mergeCell ref="J8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72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1.1484375" style="0" customWidth="1"/>
    <col min="2" max="2" width="8.57421875" style="108" customWidth="1"/>
    <col min="3" max="3" width="5.8515625" style="108" customWidth="1"/>
    <col min="4" max="4" width="7.00390625" style="108" customWidth="1"/>
    <col min="5" max="5" width="6.00390625" style="108" customWidth="1"/>
    <col min="6" max="6" width="7.57421875" style="108" customWidth="1"/>
    <col min="7" max="7" width="5.28125" style="108" customWidth="1"/>
    <col min="8" max="8" width="7.421875" style="108" customWidth="1"/>
    <col min="9" max="11" width="6.00390625" style="108" customWidth="1"/>
    <col min="12" max="12" width="6.57421875" style="108" customWidth="1"/>
    <col min="13" max="13" width="6.8515625" style="108" customWidth="1"/>
    <col min="14" max="14" width="7.28125" style="108" customWidth="1"/>
    <col min="15" max="15" width="7.00390625" style="108" customWidth="1"/>
    <col min="16" max="16" width="6.8515625" style="0" customWidth="1"/>
    <col min="17" max="17" width="7.140625" style="0" customWidth="1"/>
    <col min="18" max="18" width="8.00390625" style="0" customWidth="1"/>
  </cols>
  <sheetData>
    <row r="1" ht="5.25" customHeight="1"/>
    <row r="2" spans="2:31" s="91" customFormat="1" ht="12.75">
      <c r="B2" s="90" t="s">
        <v>113</v>
      </c>
      <c r="C2" s="92"/>
      <c r="D2" s="92"/>
      <c r="E2" s="92"/>
      <c r="F2" s="92"/>
      <c r="I2" s="92"/>
      <c r="J2" s="92"/>
      <c r="K2" s="92"/>
      <c r="L2" s="92"/>
      <c r="M2" s="92"/>
      <c r="N2" s="93"/>
      <c r="O2" s="92"/>
      <c r="P2" s="92"/>
      <c r="S2" s="92"/>
      <c r="T2" s="92"/>
      <c r="U2" s="92"/>
      <c r="V2" s="92"/>
      <c r="W2" s="92"/>
      <c r="X2" s="92"/>
      <c r="AA2" s="94"/>
      <c r="AB2" s="94"/>
      <c r="AC2" s="94"/>
      <c r="AD2" s="94"/>
      <c r="AE2" s="94"/>
    </row>
    <row r="3" spans="2:31" s="91" customFormat="1" ht="13.5" thickBot="1">
      <c r="B3" s="90" t="s">
        <v>147</v>
      </c>
      <c r="C3" s="90"/>
      <c r="D3" s="90"/>
      <c r="E3" s="90"/>
      <c r="F3" s="90"/>
      <c r="G3" s="95"/>
      <c r="H3" s="95"/>
      <c r="I3" s="90"/>
      <c r="J3" s="90"/>
      <c r="K3" s="90"/>
      <c r="L3" s="90"/>
      <c r="M3" s="90"/>
      <c r="N3" s="96"/>
      <c r="AA3" s="94"/>
      <c r="AB3" s="94"/>
      <c r="AC3" s="94"/>
      <c r="AD3" s="94"/>
      <c r="AE3" s="94"/>
    </row>
    <row r="4" spans="2:14" ht="15">
      <c r="B4" s="131"/>
      <c r="C4" s="219" t="s">
        <v>74</v>
      </c>
      <c r="D4" s="219"/>
      <c r="E4" s="219" t="s">
        <v>75</v>
      </c>
      <c r="F4" s="219"/>
      <c r="G4" s="219" t="s">
        <v>76</v>
      </c>
      <c r="H4" s="219"/>
      <c r="I4" s="219" t="s">
        <v>77</v>
      </c>
      <c r="J4" s="219"/>
      <c r="K4" s="219" t="s">
        <v>78</v>
      </c>
      <c r="L4" s="219"/>
      <c r="M4" s="219" t="s">
        <v>30</v>
      </c>
      <c r="N4" s="220"/>
    </row>
    <row r="5" spans="2:14" ht="15">
      <c r="B5" s="132"/>
      <c r="C5" s="109" t="s">
        <v>114</v>
      </c>
      <c r="D5" s="109" t="s">
        <v>36</v>
      </c>
      <c r="E5" s="109" t="s">
        <v>114</v>
      </c>
      <c r="F5" s="109" t="s">
        <v>36</v>
      </c>
      <c r="G5" s="109" t="s">
        <v>114</v>
      </c>
      <c r="H5" s="109" t="s">
        <v>36</v>
      </c>
      <c r="I5" s="109" t="s">
        <v>114</v>
      </c>
      <c r="J5" s="109" t="s">
        <v>36</v>
      </c>
      <c r="K5" s="109" t="s">
        <v>114</v>
      </c>
      <c r="L5" s="109" t="s">
        <v>36</v>
      </c>
      <c r="M5" s="109" t="s">
        <v>114</v>
      </c>
      <c r="N5" s="133" t="s">
        <v>36</v>
      </c>
    </row>
    <row r="6" spans="1:14" ht="15">
      <c r="A6" s="110"/>
      <c r="B6" s="134" t="s">
        <v>90</v>
      </c>
      <c r="C6" s="64">
        <v>2</v>
      </c>
      <c r="D6" s="81">
        <f>C6/C43</f>
        <v>0.0035842293906810036</v>
      </c>
      <c r="E6" s="64"/>
      <c r="F6" s="81"/>
      <c r="G6" s="64"/>
      <c r="H6" s="81"/>
      <c r="I6" s="64"/>
      <c r="J6" s="81"/>
      <c r="K6" s="64"/>
      <c r="L6" s="81"/>
      <c r="M6" s="64">
        <f>SUM(C6+E6+G6+I6+K6)</f>
        <v>2</v>
      </c>
      <c r="N6" s="84">
        <f>M6/M43</f>
        <v>0.0010482180293501049</v>
      </c>
    </row>
    <row r="7" spans="1:14" ht="15">
      <c r="A7" s="110"/>
      <c r="B7" s="134" t="s">
        <v>123</v>
      </c>
      <c r="C7" s="64">
        <v>1</v>
      </c>
      <c r="D7" s="81">
        <f>C7/C43</f>
        <v>0.0017921146953405018</v>
      </c>
      <c r="E7" s="64"/>
      <c r="F7" s="81"/>
      <c r="G7" s="64"/>
      <c r="H7" s="81"/>
      <c r="I7" s="64"/>
      <c r="J7" s="81"/>
      <c r="K7" s="64"/>
      <c r="L7" s="81"/>
      <c r="M7" s="64">
        <f aca="true" t="shared" si="0" ref="M7:M42">SUM(C7+E7+G7+I7+K7)</f>
        <v>1</v>
      </c>
      <c r="N7" s="84">
        <f>M7/M43</f>
        <v>0.0005241090146750524</v>
      </c>
    </row>
    <row r="8" spans="1:14" ht="15">
      <c r="A8" s="110"/>
      <c r="B8" s="134" t="s">
        <v>91</v>
      </c>
      <c r="C8" s="64">
        <v>1</v>
      </c>
      <c r="D8" s="81">
        <f>C8/C43</f>
        <v>0.0017921146953405018</v>
      </c>
      <c r="E8" s="64">
        <v>1</v>
      </c>
      <c r="F8" s="81"/>
      <c r="G8" s="64"/>
      <c r="H8" s="81"/>
      <c r="I8" s="64"/>
      <c r="J8" s="81"/>
      <c r="K8" s="64">
        <v>2</v>
      </c>
      <c r="L8" s="81">
        <f>K8/K43</f>
        <v>0.007434944237918215</v>
      </c>
      <c r="M8" s="120">
        <f t="shared" si="0"/>
        <v>4</v>
      </c>
      <c r="N8" s="84">
        <f>M8/M43</f>
        <v>0.0020964360587002098</v>
      </c>
    </row>
    <row r="9" spans="1:14" ht="15">
      <c r="A9" s="110"/>
      <c r="B9" s="134" t="s">
        <v>134</v>
      </c>
      <c r="C9" s="64"/>
      <c r="D9" s="81"/>
      <c r="E9" s="64"/>
      <c r="F9" s="81"/>
      <c r="G9" s="64"/>
      <c r="H9" s="81"/>
      <c r="I9" s="64"/>
      <c r="J9" s="81"/>
      <c r="K9" s="64">
        <v>1</v>
      </c>
      <c r="L9" s="81">
        <f>K9/K43</f>
        <v>0.0037174721189591076</v>
      </c>
      <c r="M9" s="120">
        <f t="shared" si="0"/>
        <v>1</v>
      </c>
      <c r="N9" s="84">
        <f>M9/M43</f>
        <v>0.0005241090146750524</v>
      </c>
    </row>
    <row r="10" spans="1:14" ht="15">
      <c r="A10" s="110"/>
      <c r="B10" s="134" t="s">
        <v>92</v>
      </c>
      <c r="C10" s="64">
        <v>152</v>
      </c>
      <c r="D10" s="81">
        <f>C10/C43</f>
        <v>0.2724014336917563</v>
      </c>
      <c r="E10" s="64">
        <v>116</v>
      </c>
      <c r="F10" s="81"/>
      <c r="G10" s="64">
        <v>31</v>
      </c>
      <c r="H10" s="81"/>
      <c r="I10" s="64">
        <v>115</v>
      </c>
      <c r="J10" s="81"/>
      <c r="K10" s="64">
        <v>66</v>
      </c>
      <c r="L10" s="81"/>
      <c r="M10" s="120">
        <f t="shared" si="0"/>
        <v>480</v>
      </c>
      <c r="N10" s="84">
        <f>M10/M43</f>
        <v>0.25157232704402516</v>
      </c>
    </row>
    <row r="11" spans="1:14" ht="15">
      <c r="A11" s="110"/>
      <c r="B11" s="134" t="s">
        <v>124</v>
      </c>
      <c r="C11" s="64"/>
      <c r="D11" s="81">
        <f>C11/C43</f>
        <v>0</v>
      </c>
      <c r="E11" s="64"/>
      <c r="F11" s="81">
        <f>E11/E43</f>
        <v>0</v>
      </c>
      <c r="G11" s="64"/>
      <c r="H11" s="81">
        <f>G11/G43</f>
        <v>0</v>
      </c>
      <c r="I11" s="64">
        <v>1</v>
      </c>
      <c r="J11" s="81">
        <f>I11/I43</f>
        <v>0.0017793594306049821</v>
      </c>
      <c r="K11" s="64"/>
      <c r="L11" s="81">
        <f>K11/K43</f>
        <v>0</v>
      </c>
      <c r="M11" s="120">
        <f t="shared" si="0"/>
        <v>1</v>
      </c>
      <c r="N11" s="84">
        <f>M11/M43</f>
        <v>0.0005241090146750524</v>
      </c>
    </row>
    <row r="12" spans="1:14" ht="15">
      <c r="A12" s="110"/>
      <c r="B12" s="134" t="s">
        <v>93</v>
      </c>
      <c r="C12" s="64">
        <v>13</v>
      </c>
      <c r="D12" s="81">
        <f>C12/C43</f>
        <v>0.023297491039426525</v>
      </c>
      <c r="E12" s="64">
        <v>5</v>
      </c>
      <c r="F12" s="81"/>
      <c r="G12" s="64">
        <v>3</v>
      </c>
      <c r="H12" s="81"/>
      <c r="I12" s="64">
        <v>13</v>
      </c>
      <c r="J12" s="81"/>
      <c r="K12" s="64">
        <v>6</v>
      </c>
      <c r="L12" s="81"/>
      <c r="M12" s="120">
        <f t="shared" si="0"/>
        <v>40</v>
      </c>
      <c r="N12" s="84">
        <f>M12/M43</f>
        <v>0.020964360587002098</v>
      </c>
    </row>
    <row r="13" spans="1:14" ht="15">
      <c r="A13" s="110"/>
      <c r="B13" s="134" t="s">
        <v>94</v>
      </c>
      <c r="C13" s="64"/>
      <c r="D13" s="81"/>
      <c r="E13" s="64">
        <v>2</v>
      </c>
      <c r="F13" s="81"/>
      <c r="G13" s="64">
        <v>1</v>
      </c>
      <c r="H13" s="81"/>
      <c r="I13" s="64">
        <v>5</v>
      </c>
      <c r="J13" s="81">
        <f>I13/I43</f>
        <v>0.008896797153024912</v>
      </c>
      <c r="K13" s="64">
        <v>5</v>
      </c>
      <c r="L13" s="81"/>
      <c r="M13" s="120">
        <f t="shared" si="0"/>
        <v>13</v>
      </c>
      <c r="N13" s="84">
        <f>M13/M43</f>
        <v>0.006813417190775681</v>
      </c>
    </row>
    <row r="14" spans="1:14" ht="15">
      <c r="A14" s="110"/>
      <c r="B14" s="134" t="s">
        <v>122</v>
      </c>
      <c r="C14" s="64">
        <v>1</v>
      </c>
      <c r="D14" s="81">
        <f>C14/C43</f>
        <v>0.0017921146953405018</v>
      </c>
      <c r="E14" s="64"/>
      <c r="F14" s="81">
        <f>E14/E43</f>
        <v>0</v>
      </c>
      <c r="G14" s="64"/>
      <c r="H14" s="81">
        <f>G14/G43</f>
        <v>0</v>
      </c>
      <c r="I14" s="64">
        <v>1</v>
      </c>
      <c r="J14" s="81">
        <f>I14/I43</f>
        <v>0.0017793594306049821</v>
      </c>
      <c r="K14" s="64"/>
      <c r="L14" s="81">
        <f>K14/K43</f>
        <v>0</v>
      </c>
      <c r="M14" s="120">
        <f t="shared" si="0"/>
        <v>2</v>
      </c>
      <c r="N14" s="84">
        <f>M14/M43</f>
        <v>0.0010482180293501049</v>
      </c>
    </row>
    <row r="15" spans="1:14" ht="15">
      <c r="A15" s="110"/>
      <c r="B15" s="134" t="s">
        <v>146</v>
      </c>
      <c r="C15" s="64"/>
      <c r="D15" s="81">
        <f>C15/C43</f>
        <v>0</v>
      </c>
      <c r="E15" s="64"/>
      <c r="F15" s="81">
        <f>E15/E43</f>
        <v>0</v>
      </c>
      <c r="G15" s="64"/>
      <c r="H15" s="81">
        <f>G15/G43</f>
        <v>0</v>
      </c>
      <c r="I15" s="64">
        <v>1</v>
      </c>
      <c r="J15" s="81">
        <f>I15/I43</f>
        <v>0.0017793594306049821</v>
      </c>
      <c r="K15" s="64"/>
      <c r="L15" s="81">
        <f>K15/K43</f>
        <v>0</v>
      </c>
      <c r="M15" s="120">
        <f t="shared" si="0"/>
        <v>1</v>
      </c>
      <c r="N15" s="84">
        <f>M15/M43</f>
        <v>0.0005241090146750524</v>
      </c>
    </row>
    <row r="16" spans="1:14" ht="15">
      <c r="A16" s="110"/>
      <c r="B16" s="134" t="s">
        <v>95</v>
      </c>
      <c r="C16" s="64"/>
      <c r="D16" s="81">
        <f>C16/C43</f>
        <v>0</v>
      </c>
      <c r="E16" s="64">
        <v>2</v>
      </c>
      <c r="F16" s="81">
        <f>E16/E43</f>
        <v>0.004796163069544364</v>
      </c>
      <c r="G16" s="64"/>
      <c r="H16" s="81"/>
      <c r="I16" s="64">
        <v>2</v>
      </c>
      <c r="J16" s="81">
        <f>I16/I43</f>
        <v>0.0035587188612099642</v>
      </c>
      <c r="K16" s="64"/>
      <c r="L16" s="81"/>
      <c r="M16" s="120">
        <f t="shared" si="0"/>
        <v>4</v>
      </c>
      <c r="N16" s="84">
        <f>M16/M43</f>
        <v>0.0020964360587002098</v>
      </c>
    </row>
    <row r="17" spans="1:14" ht="15">
      <c r="A17" s="110"/>
      <c r="B17" s="134" t="s">
        <v>96</v>
      </c>
      <c r="C17" s="64">
        <v>1</v>
      </c>
      <c r="D17" s="81"/>
      <c r="E17" s="64">
        <v>1</v>
      </c>
      <c r="F17" s="81">
        <f>E17/E43</f>
        <v>0.002398081534772182</v>
      </c>
      <c r="G17" s="64"/>
      <c r="H17" s="81"/>
      <c r="I17" s="64">
        <v>1</v>
      </c>
      <c r="J17" s="81">
        <f>I17/I43</f>
        <v>0.0017793594306049821</v>
      </c>
      <c r="K17" s="64">
        <v>3</v>
      </c>
      <c r="L17" s="81"/>
      <c r="M17" s="120">
        <f t="shared" si="0"/>
        <v>6</v>
      </c>
      <c r="N17" s="84">
        <f>M17/M43</f>
        <v>0.0031446540880503146</v>
      </c>
    </row>
    <row r="18" spans="1:14" ht="15">
      <c r="A18" s="110"/>
      <c r="B18" s="134" t="s">
        <v>97</v>
      </c>
      <c r="C18" s="64">
        <v>3</v>
      </c>
      <c r="D18" s="81">
        <f>C18/C43</f>
        <v>0.005376344086021506</v>
      </c>
      <c r="E18" s="64">
        <v>2</v>
      </c>
      <c r="F18" s="81">
        <f>E18/E43</f>
        <v>0.004796163069544364</v>
      </c>
      <c r="G18" s="64"/>
      <c r="H18" s="81"/>
      <c r="I18" s="64">
        <v>2</v>
      </c>
      <c r="J18" s="81">
        <f>I18/I43</f>
        <v>0.0035587188612099642</v>
      </c>
      <c r="K18" s="64"/>
      <c r="L18" s="81">
        <f>K18/K43</f>
        <v>0</v>
      </c>
      <c r="M18" s="120">
        <f t="shared" si="0"/>
        <v>7</v>
      </c>
      <c r="N18" s="84">
        <f>M18/M43</f>
        <v>0.003668763102725367</v>
      </c>
    </row>
    <row r="19" spans="1:14" ht="15">
      <c r="A19" s="110"/>
      <c r="B19" s="134" t="s">
        <v>135</v>
      </c>
      <c r="C19" s="64"/>
      <c r="D19" s="81">
        <f>C19/C43</f>
        <v>0</v>
      </c>
      <c r="E19" s="64"/>
      <c r="F19" s="81">
        <f>E19/E43</f>
        <v>0</v>
      </c>
      <c r="G19" s="64"/>
      <c r="H19" s="81"/>
      <c r="I19" s="64">
        <v>1</v>
      </c>
      <c r="J19" s="81">
        <f>I19/I43</f>
        <v>0.0017793594306049821</v>
      </c>
      <c r="K19" s="64"/>
      <c r="L19" s="81"/>
      <c r="M19" s="120">
        <f t="shared" si="0"/>
        <v>1</v>
      </c>
      <c r="N19" s="84">
        <f>M19/M43</f>
        <v>0.0005241090146750524</v>
      </c>
    </row>
    <row r="20" spans="1:14" ht="15">
      <c r="A20" s="110"/>
      <c r="B20" s="134" t="s">
        <v>98</v>
      </c>
      <c r="C20" s="64">
        <v>12</v>
      </c>
      <c r="D20" s="81"/>
      <c r="E20" s="64">
        <v>56</v>
      </c>
      <c r="F20" s="81"/>
      <c r="G20" s="64">
        <v>30</v>
      </c>
      <c r="H20" s="81"/>
      <c r="I20" s="64">
        <v>69</v>
      </c>
      <c r="J20" s="81">
        <f>I20/I43</f>
        <v>0.12277580071174377</v>
      </c>
      <c r="K20" s="64">
        <v>60</v>
      </c>
      <c r="L20" s="81"/>
      <c r="M20" s="120">
        <f t="shared" si="0"/>
        <v>227</v>
      </c>
      <c r="N20" s="84">
        <f>M20/M43</f>
        <v>0.1189727463312369</v>
      </c>
    </row>
    <row r="21" spans="1:14" ht="15">
      <c r="A21" s="110"/>
      <c r="B21" s="134" t="s">
        <v>99</v>
      </c>
      <c r="C21" s="64">
        <v>4</v>
      </c>
      <c r="D21" s="81">
        <f>C21/C43</f>
        <v>0.007168458781362007</v>
      </c>
      <c r="E21" s="64">
        <v>1</v>
      </c>
      <c r="F21" s="81">
        <f>E21/E43</f>
        <v>0.002398081534772182</v>
      </c>
      <c r="G21" s="64"/>
      <c r="H21" s="81">
        <f>G21/G43</f>
        <v>0</v>
      </c>
      <c r="I21" s="64"/>
      <c r="J21" s="81">
        <f>I21/I43</f>
        <v>0</v>
      </c>
      <c r="K21" s="64">
        <v>2</v>
      </c>
      <c r="L21" s="81">
        <f>K21/K43</f>
        <v>0.007434944237918215</v>
      </c>
      <c r="M21" s="120">
        <f t="shared" si="0"/>
        <v>7</v>
      </c>
      <c r="N21" s="84">
        <f>M21/M43</f>
        <v>0.003668763102725367</v>
      </c>
    </row>
    <row r="22" spans="1:14" ht="15">
      <c r="A22" s="110"/>
      <c r="B22" s="134" t="s">
        <v>100</v>
      </c>
      <c r="C22" s="64">
        <v>2</v>
      </c>
      <c r="D22" s="81">
        <f>C22/C43</f>
        <v>0.0035842293906810036</v>
      </c>
      <c r="E22" s="64">
        <v>3</v>
      </c>
      <c r="F22" s="81">
        <f>E22/E43</f>
        <v>0.007194244604316547</v>
      </c>
      <c r="G22" s="64"/>
      <c r="H22" s="81"/>
      <c r="I22" s="64">
        <v>5</v>
      </c>
      <c r="J22" s="81"/>
      <c r="K22" s="64">
        <v>5</v>
      </c>
      <c r="L22" s="81">
        <f>K22/K43</f>
        <v>0.01858736059479554</v>
      </c>
      <c r="M22" s="120">
        <f t="shared" si="0"/>
        <v>15</v>
      </c>
      <c r="N22" s="84">
        <f>M22/M43</f>
        <v>0.007861635220125786</v>
      </c>
    </row>
    <row r="23" spans="1:14" ht="15">
      <c r="A23" s="110"/>
      <c r="B23" s="134" t="s">
        <v>101</v>
      </c>
      <c r="C23" s="64">
        <v>173</v>
      </c>
      <c r="D23" s="81">
        <f>C23/C43</f>
        <v>0.3100358422939068</v>
      </c>
      <c r="E23" s="64">
        <v>92</v>
      </c>
      <c r="F23" s="81">
        <f>E23/E43</f>
        <v>0.22062350119904076</v>
      </c>
      <c r="G23" s="64">
        <v>12</v>
      </c>
      <c r="H23" s="81"/>
      <c r="I23" s="64">
        <v>130</v>
      </c>
      <c r="J23" s="81">
        <f>I23/I43</f>
        <v>0.2313167259786477</v>
      </c>
      <c r="K23" s="64">
        <v>48</v>
      </c>
      <c r="L23" s="81">
        <f>K23/K43</f>
        <v>0.17843866171003717</v>
      </c>
      <c r="M23" s="120">
        <f t="shared" si="0"/>
        <v>455</v>
      </c>
      <c r="N23" s="84">
        <f>M23/M43</f>
        <v>0.23846960167714884</v>
      </c>
    </row>
    <row r="24" spans="1:14" ht="15">
      <c r="A24" s="110"/>
      <c r="B24" s="134" t="s">
        <v>102</v>
      </c>
      <c r="C24" s="64">
        <v>3</v>
      </c>
      <c r="D24" s="81">
        <f>C24/C43</f>
        <v>0.005376344086021506</v>
      </c>
      <c r="E24" s="64">
        <v>5</v>
      </c>
      <c r="F24" s="81">
        <f>E24/E43</f>
        <v>0.011990407673860911</v>
      </c>
      <c r="G24" s="64"/>
      <c r="H24" s="81">
        <f>G24/G43</f>
        <v>0</v>
      </c>
      <c r="I24" s="64">
        <v>3</v>
      </c>
      <c r="J24" s="81">
        <f>I24/I43</f>
        <v>0.005338078291814947</v>
      </c>
      <c r="K24" s="64">
        <v>3</v>
      </c>
      <c r="L24" s="81">
        <f>K24/K43</f>
        <v>0.011152416356877323</v>
      </c>
      <c r="M24" s="120">
        <f t="shared" si="0"/>
        <v>14</v>
      </c>
      <c r="N24" s="84">
        <f>M24/M43</f>
        <v>0.007337526205450734</v>
      </c>
    </row>
    <row r="25" spans="1:14" ht="15">
      <c r="A25" s="110"/>
      <c r="B25" s="134" t="s">
        <v>128</v>
      </c>
      <c r="C25" s="64">
        <v>1</v>
      </c>
      <c r="D25" s="81">
        <f>C25/C43</f>
        <v>0.0017921146953405018</v>
      </c>
      <c r="E25" s="64">
        <v>1</v>
      </c>
      <c r="F25" s="81">
        <f>E25/E43</f>
        <v>0.002398081534772182</v>
      </c>
      <c r="G25" s="64"/>
      <c r="H25" s="81"/>
      <c r="I25" s="64">
        <v>1</v>
      </c>
      <c r="J25" s="81">
        <f>I25/I43</f>
        <v>0.0017793594306049821</v>
      </c>
      <c r="K25" s="64"/>
      <c r="L25" s="81">
        <f>K25/K43</f>
        <v>0</v>
      </c>
      <c r="M25" s="120">
        <f t="shared" si="0"/>
        <v>3</v>
      </c>
      <c r="N25" s="84">
        <f>M25/M43</f>
        <v>0.0015723270440251573</v>
      </c>
    </row>
    <row r="26" spans="1:14" ht="15">
      <c r="A26" s="110"/>
      <c r="B26" s="134" t="s">
        <v>103</v>
      </c>
      <c r="C26" s="64">
        <v>3</v>
      </c>
      <c r="D26" s="81">
        <f>C26/C43</f>
        <v>0.005376344086021506</v>
      </c>
      <c r="E26" s="64">
        <v>3</v>
      </c>
      <c r="F26" s="81">
        <f>E26/E43</f>
        <v>0.007194244604316547</v>
      </c>
      <c r="G26" s="64"/>
      <c r="H26" s="81"/>
      <c r="I26" s="64">
        <v>3</v>
      </c>
      <c r="J26" s="81">
        <f>I26/I43</f>
        <v>0.005338078291814947</v>
      </c>
      <c r="K26" s="64"/>
      <c r="L26" s="81"/>
      <c r="M26" s="120">
        <f t="shared" si="0"/>
        <v>9</v>
      </c>
      <c r="N26" s="84">
        <f>M26/M43</f>
        <v>0.0047169811320754715</v>
      </c>
    </row>
    <row r="27" spans="1:14" ht="15">
      <c r="A27" s="110"/>
      <c r="B27" s="134" t="s">
        <v>104</v>
      </c>
      <c r="C27" s="64">
        <v>8</v>
      </c>
      <c r="D27" s="81">
        <f>C27/C43</f>
        <v>0.014336917562724014</v>
      </c>
      <c r="E27" s="64">
        <v>4</v>
      </c>
      <c r="F27" s="81">
        <f>E27/E43</f>
        <v>0.009592326139088728</v>
      </c>
      <c r="G27" s="64"/>
      <c r="H27" s="81">
        <f>G27/G43</f>
        <v>0</v>
      </c>
      <c r="I27" s="64">
        <v>7</v>
      </c>
      <c r="J27" s="81">
        <f>I27/I43</f>
        <v>0.012455516014234875</v>
      </c>
      <c r="K27" s="64"/>
      <c r="L27" s="81"/>
      <c r="M27" s="120">
        <f t="shared" si="0"/>
        <v>19</v>
      </c>
      <c r="N27" s="84">
        <f>M27/M43</f>
        <v>0.009958071278825996</v>
      </c>
    </row>
    <row r="28" spans="1:14" ht="15">
      <c r="A28" s="110"/>
      <c r="B28" s="134" t="s">
        <v>105</v>
      </c>
      <c r="C28" s="64">
        <v>2</v>
      </c>
      <c r="D28" s="81">
        <f>C28/C43</f>
        <v>0.0035842293906810036</v>
      </c>
      <c r="E28" s="64">
        <v>3</v>
      </c>
      <c r="F28" s="81">
        <f>E28/E43</f>
        <v>0.007194244604316547</v>
      </c>
      <c r="G28" s="64"/>
      <c r="H28" s="81">
        <f>G28/G43</f>
        <v>0</v>
      </c>
      <c r="I28" s="64">
        <v>6</v>
      </c>
      <c r="J28" s="81">
        <f>I28/I43</f>
        <v>0.010676156583629894</v>
      </c>
      <c r="K28" s="64"/>
      <c r="L28" s="81"/>
      <c r="M28" s="120">
        <f t="shared" si="0"/>
        <v>11</v>
      </c>
      <c r="N28" s="84">
        <f>M28/M43</f>
        <v>0.005765199161425576</v>
      </c>
    </row>
    <row r="29" spans="1:14" ht="15">
      <c r="A29" s="110"/>
      <c r="B29" s="134" t="s">
        <v>118</v>
      </c>
      <c r="C29" s="64">
        <v>2</v>
      </c>
      <c r="D29" s="81">
        <f>C29/C43</f>
        <v>0.0035842293906810036</v>
      </c>
      <c r="E29" s="64"/>
      <c r="F29" s="81">
        <f>E29/E43</f>
        <v>0</v>
      </c>
      <c r="G29" s="64"/>
      <c r="H29" s="81"/>
      <c r="I29" s="64"/>
      <c r="J29" s="81">
        <f>I29/I43</f>
        <v>0</v>
      </c>
      <c r="K29" s="64"/>
      <c r="L29" s="81"/>
      <c r="M29" s="120">
        <f t="shared" si="0"/>
        <v>2</v>
      </c>
      <c r="N29" s="84">
        <f>M29/M43</f>
        <v>0.0010482180293501049</v>
      </c>
    </row>
    <row r="30" spans="1:14" ht="15">
      <c r="A30" s="110"/>
      <c r="B30" s="134" t="s">
        <v>115</v>
      </c>
      <c r="C30" s="64">
        <v>1</v>
      </c>
      <c r="D30" s="81">
        <f>C30/C43</f>
        <v>0.0017921146953405018</v>
      </c>
      <c r="E30" s="64">
        <v>1</v>
      </c>
      <c r="F30" s="81"/>
      <c r="G30" s="64"/>
      <c r="H30" s="81"/>
      <c r="I30" s="64"/>
      <c r="J30" s="81"/>
      <c r="K30" s="64"/>
      <c r="L30" s="81"/>
      <c r="M30" s="120">
        <f t="shared" si="0"/>
        <v>2</v>
      </c>
      <c r="N30" s="84">
        <f>M30/M43</f>
        <v>0.0010482180293501049</v>
      </c>
    </row>
    <row r="31" spans="1:14" ht="15">
      <c r="A31" s="110"/>
      <c r="B31" s="134" t="s">
        <v>106</v>
      </c>
      <c r="C31" s="64">
        <v>18</v>
      </c>
      <c r="D31" s="81">
        <f>C31/C43</f>
        <v>0.03225806451612903</v>
      </c>
      <c r="E31" s="64">
        <v>15</v>
      </c>
      <c r="F31" s="81">
        <f>E31/E43</f>
        <v>0.03597122302158273</v>
      </c>
      <c r="G31" s="64">
        <v>3</v>
      </c>
      <c r="H31" s="81"/>
      <c r="I31" s="64">
        <v>38</v>
      </c>
      <c r="J31" s="81"/>
      <c r="K31" s="64">
        <v>12</v>
      </c>
      <c r="L31" s="81"/>
      <c r="M31" s="120">
        <f t="shared" si="0"/>
        <v>86</v>
      </c>
      <c r="N31" s="84">
        <f>M31/M43</f>
        <v>0.04507337526205451</v>
      </c>
    </row>
    <row r="32" spans="1:14" ht="15">
      <c r="A32" s="110"/>
      <c r="B32" s="134" t="s">
        <v>107</v>
      </c>
      <c r="C32" s="64"/>
      <c r="D32" s="81">
        <f>C32/C43</f>
        <v>0</v>
      </c>
      <c r="E32" s="64"/>
      <c r="F32" s="81">
        <f>E32/E43</f>
        <v>0</v>
      </c>
      <c r="G32" s="64"/>
      <c r="H32" s="81">
        <f>G32/G43</f>
        <v>0</v>
      </c>
      <c r="I32" s="64"/>
      <c r="J32" s="81">
        <f>I32/I43</f>
        <v>0</v>
      </c>
      <c r="K32" s="64">
        <v>1</v>
      </c>
      <c r="L32" s="81">
        <f>K32/K43</f>
        <v>0.0037174721189591076</v>
      </c>
      <c r="M32" s="120">
        <f t="shared" si="0"/>
        <v>1</v>
      </c>
      <c r="N32" s="84">
        <f>M32/M43</f>
        <v>0.0005241090146750524</v>
      </c>
    </row>
    <row r="33" spans="1:14" ht="15">
      <c r="A33" s="110"/>
      <c r="B33" s="134" t="s">
        <v>108</v>
      </c>
      <c r="C33" s="64">
        <v>150</v>
      </c>
      <c r="D33" s="81"/>
      <c r="E33" s="64">
        <v>93</v>
      </c>
      <c r="F33" s="81"/>
      <c r="G33" s="64">
        <v>12</v>
      </c>
      <c r="H33" s="81"/>
      <c r="I33" s="64">
        <v>148</v>
      </c>
      <c r="J33" s="81"/>
      <c r="K33" s="64">
        <v>50</v>
      </c>
      <c r="L33" s="81">
        <f>K33/K43</f>
        <v>0.18587360594795538</v>
      </c>
      <c r="M33" s="120">
        <f t="shared" si="0"/>
        <v>453</v>
      </c>
      <c r="N33" s="84">
        <f>M33/M43</f>
        <v>0.23742138364779874</v>
      </c>
    </row>
    <row r="34" spans="1:14" ht="15">
      <c r="A34" s="110"/>
      <c r="B34" s="134" t="s">
        <v>136</v>
      </c>
      <c r="C34" s="64">
        <v>1</v>
      </c>
      <c r="D34" s="81">
        <f>C34/C43</f>
        <v>0.0017921146953405018</v>
      </c>
      <c r="E34" s="64"/>
      <c r="F34" s="81">
        <f>E34/E43</f>
        <v>0</v>
      </c>
      <c r="G34" s="64"/>
      <c r="H34" s="81">
        <f>G34/G43</f>
        <v>0</v>
      </c>
      <c r="I34" s="64"/>
      <c r="J34" s="81">
        <f>I34/I43</f>
        <v>0</v>
      </c>
      <c r="K34" s="64"/>
      <c r="L34" s="81">
        <f>K34/K43</f>
        <v>0</v>
      </c>
      <c r="M34" s="120">
        <f t="shared" si="0"/>
        <v>1</v>
      </c>
      <c r="N34" s="84">
        <f>M34/M43</f>
        <v>0.0005241090146750524</v>
      </c>
    </row>
    <row r="35" spans="1:14" ht="15">
      <c r="A35" s="110"/>
      <c r="B35" s="134" t="s">
        <v>109</v>
      </c>
      <c r="C35" s="64">
        <v>1</v>
      </c>
      <c r="D35" s="81">
        <f>C35/C43</f>
        <v>0.0017921146953405018</v>
      </c>
      <c r="E35" s="64"/>
      <c r="F35" s="81"/>
      <c r="G35" s="64"/>
      <c r="H35" s="81"/>
      <c r="I35" s="64"/>
      <c r="J35" s="81"/>
      <c r="K35" s="64">
        <v>2</v>
      </c>
      <c r="L35" s="81"/>
      <c r="M35" s="120">
        <f t="shared" si="0"/>
        <v>3</v>
      </c>
      <c r="N35" s="84">
        <f>M35/M43</f>
        <v>0.0015723270440251573</v>
      </c>
    </row>
    <row r="36" spans="1:14" ht="15">
      <c r="A36" s="110"/>
      <c r="B36" s="134" t="s">
        <v>110</v>
      </c>
      <c r="C36" s="64"/>
      <c r="D36" s="81">
        <f>C36/C43</f>
        <v>0</v>
      </c>
      <c r="E36" s="64">
        <v>1</v>
      </c>
      <c r="F36" s="81"/>
      <c r="G36" s="64"/>
      <c r="H36" s="81"/>
      <c r="I36" s="64">
        <v>1</v>
      </c>
      <c r="J36" s="81">
        <f>I36/I43</f>
        <v>0.0017793594306049821</v>
      </c>
      <c r="K36" s="64"/>
      <c r="L36" s="81">
        <f>K36/K43</f>
        <v>0</v>
      </c>
      <c r="M36" s="120">
        <f t="shared" si="0"/>
        <v>2</v>
      </c>
      <c r="N36" s="84">
        <f>M36/M43</f>
        <v>0.0010482180293501049</v>
      </c>
    </row>
    <row r="37" spans="1:14" ht="15">
      <c r="A37" s="110"/>
      <c r="B37" s="134" t="s">
        <v>111</v>
      </c>
      <c r="C37" s="64">
        <v>3</v>
      </c>
      <c r="D37" s="81"/>
      <c r="E37" s="64">
        <v>6</v>
      </c>
      <c r="F37" s="81">
        <f>E37/E43</f>
        <v>0.014388489208633094</v>
      </c>
      <c r="G37" s="64">
        <v>2</v>
      </c>
      <c r="H37" s="81"/>
      <c r="I37" s="64">
        <v>8</v>
      </c>
      <c r="J37" s="81">
        <f>I37/I43</f>
        <v>0.014234875444839857</v>
      </c>
      <c r="K37" s="64">
        <v>5</v>
      </c>
      <c r="L37" s="81"/>
      <c r="M37" s="120">
        <f t="shared" si="0"/>
        <v>24</v>
      </c>
      <c r="N37" s="84">
        <f>M37/M43</f>
        <v>0.012578616352201259</v>
      </c>
    </row>
    <row r="38" spans="1:14" ht="15">
      <c r="A38" s="110"/>
      <c r="B38" s="134" t="s">
        <v>126</v>
      </c>
      <c r="C38" s="64">
        <v>2</v>
      </c>
      <c r="D38" s="81">
        <f>C38/C43</f>
        <v>0.0035842293906810036</v>
      </c>
      <c r="E38" s="64"/>
      <c r="F38" s="81"/>
      <c r="G38" s="64"/>
      <c r="H38" s="81"/>
      <c r="I38" s="64"/>
      <c r="J38" s="81"/>
      <c r="K38" s="64"/>
      <c r="L38" s="81"/>
      <c r="M38" s="120">
        <f t="shared" si="0"/>
        <v>2</v>
      </c>
      <c r="N38" s="84">
        <f>M38/M43</f>
        <v>0.0010482180293501049</v>
      </c>
    </row>
    <row r="39" spans="1:14" ht="15">
      <c r="A39" s="110"/>
      <c r="B39" s="134" t="s">
        <v>112</v>
      </c>
      <c r="C39" s="64">
        <v>2</v>
      </c>
      <c r="D39" s="81">
        <f>C39/C43</f>
        <v>0.0035842293906810036</v>
      </c>
      <c r="E39" s="64">
        <v>2</v>
      </c>
      <c r="F39" s="81">
        <f>E39/E43</f>
        <v>0.004796163069544364</v>
      </c>
      <c r="G39" s="64"/>
      <c r="H39" s="81">
        <f>G39/G43</f>
        <v>0</v>
      </c>
      <c r="I39" s="64">
        <v>1</v>
      </c>
      <c r="J39" s="81">
        <f>I39/I43</f>
        <v>0.0017793594306049821</v>
      </c>
      <c r="K39" s="64"/>
      <c r="L39" s="81">
        <f>K39/K43</f>
        <v>0</v>
      </c>
      <c r="M39" s="120">
        <f t="shared" si="0"/>
        <v>5</v>
      </c>
      <c r="N39" s="84">
        <f>M39/M43</f>
        <v>0.002620545073375262</v>
      </c>
    </row>
    <row r="40" spans="1:14" ht="15">
      <c r="A40" s="110"/>
      <c r="B40" s="134" t="s">
        <v>121</v>
      </c>
      <c r="C40" s="64"/>
      <c r="D40" s="81">
        <f>C40/C43</f>
        <v>0</v>
      </c>
      <c r="E40" s="64">
        <v>1</v>
      </c>
      <c r="F40" s="81"/>
      <c r="G40" s="64"/>
      <c r="H40" s="81"/>
      <c r="I40" s="64"/>
      <c r="J40" s="81"/>
      <c r="K40" s="64"/>
      <c r="L40" s="81"/>
      <c r="M40" s="120">
        <f t="shared" si="0"/>
        <v>1</v>
      </c>
      <c r="N40" s="84">
        <f>M40/M43</f>
        <v>0.0005241090146750524</v>
      </c>
    </row>
    <row r="41" spans="1:14" ht="15">
      <c r="A41" s="110"/>
      <c r="B41" s="134" t="s">
        <v>116</v>
      </c>
      <c r="C41" s="64"/>
      <c r="D41" s="81">
        <f>C41/C43</f>
        <v>0</v>
      </c>
      <c r="E41" s="64">
        <v>2</v>
      </c>
      <c r="F41" s="81">
        <f>E41/E43</f>
        <v>0.004796163069544364</v>
      </c>
      <c r="G41" s="64"/>
      <c r="H41" s="81"/>
      <c r="I41" s="64"/>
      <c r="J41" s="81">
        <f>I41/I43</f>
        <v>0</v>
      </c>
      <c r="K41" s="64"/>
      <c r="L41" s="81"/>
      <c r="M41" s="120">
        <f t="shared" si="0"/>
        <v>2</v>
      </c>
      <c r="N41" s="84">
        <f>M41/M43</f>
        <v>0.0010482180293501049</v>
      </c>
    </row>
    <row r="42" spans="1:14" ht="15">
      <c r="A42" s="110"/>
      <c r="B42" s="134" t="s">
        <v>117</v>
      </c>
      <c r="C42" s="64"/>
      <c r="D42" s="81"/>
      <c r="E42" s="64"/>
      <c r="F42" s="81">
        <f>E42/E43</f>
        <v>0</v>
      </c>
      <c r="G42" s="64"/>
      <c r="H42" s="81"/>
      <c r="I42" s="64"/>
      <c r="J42" s="81"/>
      <c r="K42" s="64">
        <v>1</v>
      </c>
      <c r="L42" s="81"/>
      <c r="M42" s="120">
        <f t="shared" si="0"/>
        <v>1</v>
      </c>
      <c r="N42" s="84">
        <f>M42/M43</f>
        <v>0.0005241090146750524</v>
      </c>
    </row>
    <row r="43" spans="1:14" ht="15.75" thickBot="1">
      <c r="A43" s="110"/>
      <c r="B43" s="135" t="s">
        <v>129</v>
      </c>
      <c r="C43" s="136">
        <f>SUM(C10:C42)</f>
        <v>558</v>
      </c>
      <c r="D43" s="137">
        <f>C43/C43</f>
        <v>1</v>
      </c>
      <c r="E43" s="136">
        <f>SUM(E10:E42)</f>
        <v>417</v>
      </c>
      <c r="F43" s="137">
        <f>E43/E43</f>
        <v>1</v>
      </c>
      <c r="G43" s="136">
        <f>SUM(G10:G42)</f>
        <v>94</v>
      </c>
      <c r="H43" s="137">
        <f>G43/G43</f>
        <v>1</v>
      </c>
      <c r="I43" s="136">
        <f>SUM(I10:I42)</f>
        <v>562</v>
      </c>
      <c r="J43" s="137">
        <f>I43/I43</f>
        <v>1</v>
      </c>
      <c r="K43" s="136">
        <f>SUM(K10:K42)</f>
        <v>269</v>
      </c>
      <c r="L43" s="137">
        <f>K43/K43</f>
        <v>1</v>
      </c>
      <c r="M43" s="138">
        <f>SUM(M6:M42)</f>
        <v>1908</v>
      </c>
      <c r="N43" s="139">
        <f>M43/M43</f>
        <v>1</v>
      </c>
    </row>
    <row r="44" ht="15">
      <c r="B44" s="110"/>
    </row>
    <row r="45" ht="15">
      <c r="B45" s="110"/>
    </row>
    <row r="46" ht="15">
      <c r="B46" s="110"/>
    </row>
    <row r="47" ht="15">
      <c r="B47" s="110"/>
    </row>
    <row r="48" ht="15">
      <c r="B48" s="110"/>
    </row>
    <row r="49" ht="15">
      <c r="B49" s="110"/>
    </row>
    <row r="50" ht="15">
      <c r="B50" s="110"/>
    </row>
    <row r="51" ht="15">
      <c r="B51" s="110"/>
    </row>
    <row r="52" ht="15">
      <c r="B52" s="110"/>
    </row>
    <row r="53" ht="15">
      <c r="B53" s="110"/>
    </row>
    <row r="54" ht="15">
      <c r="B54" s="110"/>
    </row>
    <row r="55" ht="15">
      <c r="B55" s="110"/>
    </row>
    <row r="56" ht="15">
      <c r="B56" s="110"/>
    </row>
    <row r="57" ht="15">
      <c r="B57" s="110"/>
    </row>
    <row r="58" ht="15">
      <c r="B58" s="110"/>
    </row>
    <row r="59" ht="15">
      <c r="B59" s="110"/>
    </row>
    <row r="60" ht="15">
      <c r="B60" s="110"/>
    </row>
    <row r="61" ht="15">
      <c r="B61" s="110"/>
    </row>
    <row r="62" ht="15">
      <c r="B62" s="110"/>
    </row>
    <row r="63" ht="15">
      <c r="B63" s="110"/>
    </row>
    <row r="64" ht="15">
      <c r="B64" s="110"/>
    </row>
    <row r="65" ht="15">
      <c r="B65" s="110"/>
    </row>
    <row r="66" ht="15">
      <c r="B66" s="110"/>
    </row>
    <row r="67" ht="15">
      <c r="B67" s="110"/>
    </row>
    <row r="68" ht="15">
      <c r="B68" s="110"/>
    </row>
    <row r="69" ht="15">
      <c r="B69" s="110"/>
    </row>
    <row r="70" ht="15">
      <c r="B70" s="110"/>
    </row>
    <row r="71" ht="15">
      <c r="B71" s="110"/>
    </row>
    <row r="72" ht="15">
      <c r="B72" s="110"/>
    </row>
  </sheetData>
  <sheetProtection/>
  <mergeCells count="6">
    <mergeCell ref="M4:N4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2014-02-11T10:08:40Z</cp:lastPrinted>
  <dcterms:created xsi:type="dcterms:W3CDTF">2010-12-15T07:52:14Z</dcterms:created>
  <dcterms:modified xsi:type="dcterms:W3CDTF">2014-02-27T08:08:10Z</dcterms:modified>
  <cp:category/>
  <cp:version/>
  <cp:contentType/>
  <cp:contentStatus/>
</cp:coreProperties>
</file>